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Informática\WEB\Documentos de la WEB\Transp-PActiva\InfoEconomica\Contratacion\Contratos menores\2020\"/>
    </mc:Choice>
  </mc:AlternateContent>
  <xr:revisionPtr revIDLastSave="0" documentId="8_{098CDB44-9225-4A86-8641-B06EA1EBE0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RATOS MENORES 1T" sheetId="1" r:id="rId1"/>
  </sheets>
  <definedNames>
    <definedName name="_xlnm.Print_Area" localSheetId="0">'CONTRATOS MENORES 1T'!$A$2:$I$128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6" i="1" l="1"/>
  <c r="E126" i="1"/>
  <c r="E128" i="1"/>
  <c r="F128" i="1" s="1"/>
  <c r="E125" i="1"/>
  <c r="F125" i="1" s="1"/>
  <c r="F124" i="1"/>
  <c r="E124" i="1"/>
  <c r="E120" i="1"/>
  <c r="F120" i="1" s="1"/>
  <c r="E116" i="1"/>
  <c r="F116" i="1" s="1"/>
  <c r="F111" i="1"/>
  <c r="E111" i="1"/>
  <c r="E110" i="1"/>
  <c r="F110" i="1" s="1"/>
  <c r="E109" i="1"/>
  <c r="F109" i="1" s="1"/>
  <c r="F107" i="1"/>
  <c r="E107" i="1"/>
  <c r="E106" i="1"/>
  <c r="F106" i="1" s="1"/>
  <c r="E99" i="1"/>
  <c r="F99" i="1" s="1"/>
  <c r="F96" i="1"/>
  <c r="E96" i="1"/>
  <c r="E95" i="1"/>
  <c r="F95" i="1" s="1"/>
  <c r="E91" i="1"/>
  <c r="F91" i="1" s="1"/>
  <c r="F87" i="1"/>
  <c r="E87" i="1"/>
  <c r="E84" i="1"/>
  <c r="F84" i="1" s="1"/>
  <c r="F75" i="1" l="1"/>
  <c r="F83" i="1"/>
  <c r="F88" i="1"/>
  <c r="F102" i="1"/>
  <c r="F115" i="1"/>
  <c r="F118" i="1"/>
  <c r="F119" i="1"/>
  <c r="E72" i="1"/>
  <c r="F72" i="1" s="1"/>
  <c r="E73" i="1"/>
  <c r="F73" i="1" s="1"/>
  <c r="E74" i="1"/>
  <c r="F74" i="1" s="1"/>
  <c r="E75" i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E85" i="1"/>
  <c r="F85" i="1" s="1"/>
  <c r="E86" i="1"/>
  <c r="F86" i="1" s="1"/>
  <c r="E88" i="1"/>
  <c r="E89" i="1"/>
  <c r="F89" i="1" s="1"/>
  <c r="E90" i="1"/>
  <c r="F90" i="1" s="1"/>
  <c r="E92" i="1"/>
  <c r="F92" i="1" s="1"/>
  <c r="E93" i="1"/>
  <c r="F93" i="1" s="1"/>
  <c r="E94" i="1"/>
  <c r="F94" i="1" s="1"/>
  <c r="E97" i="1"/>
  <c r="F97" i="1" s="1"/>
  <c r="E98" i="1"/>
  <c r="F98" i="1" s="1"/>
  <c r="E102" i="1"/>
  <c r="E103" i="1"/>
  <c r="F103" i="1" s="1"/>
  <c r="E108" i="1"/>
  <c r="F108" i="1" s="1"/>
  <c r="E112" i="1"/>
  <c r="F112" i="1" s="1"/>
  <c r="E113" i="1"/>
  <c r="F113" i="1" s="1"/>
  <c r="E114" i="1"/>
  <c r="F114" i="1" s="1"/>
  <c r="E115" i="1"/>
  <c r="E117" i="1"/>
  <c r="F117" i="1" s="1"/>
  <c r="E118" i="1"/>
  <c r="E119" i="1"/>
  <c r="E122" i="1"/>
  <c r="F122" i="1" s="1"/>
  <c r="E123" i="1"/>
  <c r="F123" i="1" s="1"/>
  <c r="E127" i="1"/>
  <c r="F127" i="1" s="1"/>
  <c r="E50" i="1"/>
  <c r="F50" i="1" s="1"/>
  <c r="E45" i="1"/>
  <c r="F45" i="1" s="1"/>
  <c r="E48" i="1"/>
  <c r="F48" i="1" s="1"/>
  <c r="F6" i="1"/>
  <c r="E6" i="1" s="1"/>
  <c r="F14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3" i="1"/>
  <c r="F43" i="1" s="1"/>
  <c r="E44" i="1"/>
  <c r="F44" i="1" s="1"/>
  <c r="E46" i="1"/>
  <c r="F46" i="1" s="1"/>
  <c r="E49" i="1"/>
  <c r="F49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8" i="1" l="1"/>
  <c r="F68" i="1" s="1"/>
  <c r="E69" i="1"/>
  <c r="F69" i="1" s="1"/>
  <c r="E70" i="1"/>
  <c r="F70" i="1" s="1"/>
  <c r="E71" i="1"/>
  <c r="F71" i="1" s="1"/>
  <c r="E67" i="1"/>
  <c r="F67" i="1" s="1"/>
</calcChain>
</file>

<file path=xl/sharedStrings.xml><?xml version="1.0" encoding="utf-8"?>
<sst xmlns="http://schemas.openxmlformats.org/spreadsheetml/2006/main" count="683" uniqueCount="402">
  <si>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</si>
  <si>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</si>
  <si>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</si>
  <si>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</si>
  <si>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</si>
  <si>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</si>
  <si>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</si>
  <si>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</si>
  <si>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</si>
  <si>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</si>
  <si>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Primer trimestre 2020</t>
  </si>
  <si>
    <t>MILAGROS DE MIRA E HIJOS, S.L.</t>
  </si>
  <si>
    <t>VASCO INFORMATICA, S.L.</t>
  </si>
  <si>
    <t>MANUEL ZAMORANO SANCHEZ</t>
  </si>
  <si>
    <t>CAMEARCO, S.L.</t>
  </si>
  <si>
    <t>SEMAEL ELECTRICIDAD, S.L.</t>
  </si>
  <si>
    <t>FERRETERIA JOSE ANTONIO LUQUE, S.L.</t>
  </si>
  <si>
    <t>SENEGAR, S.L.</t>
  </si>
  <si>
    <t>CODISOL, S.L.</t>
  </si>
  <si>
    <t>INFANTE ROVIRA, MIGUEL ANGEL</t>
  </si>
  <si>
    <t>GUILLERMO GARCIA MUÑOZ, S.L.</t>
  </si>
  <si>
    <t>ALMEDA GROUP SYSTEMAS, S.L.</t>
  </si>
  <si>
    <t>PAULANO GUZMAN, ANA BELEN (MULTI RENTS)</t>
  </si>
  <si>
    <t>AGROSARMIENTO, S.L.</t>
  </si>
  <si>
    <t>E.U. INSTALACIONES, S.L.</t>
  </si>
  <si>
    <t>JOPEVA MONTAJES Y MANTENIMIENTO, S.L.</t>
  </si>
  <si>
    <t>NOVOTEC CONSULTORIA, S.A.</t>
  </si>
  <si>
    <t>ULTIMO DISEÑO, S.L.</t>
  </si>
  <si>
    <t>YA EXPRESS, S.L.</t>
  </si>
  <si>
    <t>AGROREBOLLO, S.L.</t>
  </si>
  <si>
    <t>TEJUCA NOTARIOS ASOCIADOS, C.B.</t>
  </si>
  <si>
    <t>DISBEASUR, S.L.</t>
  </si>
  <si>
    <t>SUMIN Y ASISTENCIA TECNICA MALAGUEÑA, S.C.A.</t>
  </si>
  <si>
    <t>MAPFRE ESPAÑA, COMPAÑÍA DE SEGUROS Y REASEGUROS, S.A.</t>
  </si>
  <si>
    <t>ASPY PREVENCION, S.L.U.</t>
  </si>
  <si>
    <t>GRUPO NOROESTE</t>
  </si>
  <si>
    <t>EPICENTER MALAGA, S.L.</t>
  </si>
  <si>
    <t>DESUL, S.L.</t>
  </si>
  <si>
    <t>SRCL CONSENUR, S.L.</t>
  </si>
  <si>
    <t>Compra comida animales</t>
  </si>
  <si>
    <t>material oficina</t>
  </si>
  <si>
    <t>Reparación  dirección vehículo 9977HHF</t>
  </si>
  <si>
    <t>Armario escobero productos</t>
  </si>
  <si>
    <t>Reparaciones metálicas varias P.O.</t>
  </si>
  <si>
    <t>compra de material eléctrico</t>
  </si>
  <si>
    <t>material de ferreteria y de seguridad</t>
  </si>
  <si>
    <t>papel higiénico</t>
  </si>
  <si>
    <t>Compra bolsas basura, toallitas y gel de manos</t>
  </si>
  <si>
    <t>pantalón personal mantenimiento P.O.</t>
  </si>
  <si>
    <t>materiales varios para trabajos de pintura</t>
  </si>
  <si>
    <t>Reparación abrillantadora</t>
  </si>
  <si>
    <t>Compra de botas de agua y trajes de agua</t>
  </si>
  <si>
    <t>Reparación vehículo 8831GMD</t>
  </si>
  <si>
    <t>Reparación fregadora</t>
  </si>
  <si>
    <t xml:space="preserve">Chalecos reflectantes </t>
  </si>
  <si>
    <t>Reparación hidrolimpiadora</t>
  </si>
  <si>
    <t>reparación puertas P.O. Nº 13</t>
  </si>
  <si>
    <t>Carretillas plegables</t>
  </si>
  <si>
    <t>Materiales para varias reparaciones</t>
  </si>
  <si>
    <t>Alquiler hidrolimpiadora limpieza inundaciones campanillas</t>
  </si>
  <si>
    <t>manguera y protección auditiva</t>
  </si>
  <si>
    <t>Cargador para soplador BGA56 por pérdida</t>
  </si>
  <si>
    <t>reparación puertas P.O. Nº 6 Y 13</t>
  </si>
  <si>
    <t>Reparaciones parque Nagayo y Rocodromo parque Akito</t>
  </si>
  <si>
    <t>Visitas mantenimiento sistema gestión de la calidad</t>
  </si>
  <si>
    <t>Mapa de málaga metálico con imanes</t>
  </si>
  <si>
    <t>mensajería urgente</t>
  </si>
  <si>
    <t>Compra material eléctrico</t>
  </si>
  <si>
    <t>Batería para soplador BGA 56</t>
  </si>
  <si>
    <t>cambio neumáticos vehículo 3890GMH</t>
  </si>
  <si>
    <t>Productos de limpieza y discos fregadora</t>
  </si>
  <si>
    <t>materiales para trabajar con hidrolimpiadora</t>
  </si>
  <si>
    <t>tambor de fusión para impresora HP</t>
  </si>
  <si>
    <t>nombramiento Mercedes Gonzalez</t>
  </si>
  <si>
    <t>compra de lamparas led</t>
  </si>
  <si>
    <t>Compra de agua</t>
  </si>
  <si>
    <t>bateria para fregadora</t>
  </si>
  <si>
    <t>Seguro inmovilizado de la empresa</t>
  </si>
  <si>
    <t>Manguera de alta presión para hidrolimpiadora</t>
  </si>
  <si>
    <t>Reparación bomba</t>
  </si>
  <si>
    <t>reparación puertas P.O. Nº 13 y 9</t>
  </si>
  <si>
    <t>Reparación muelle aparato parque infantil Nagayo</t>
  </si>
  <si>
    <t>fabricacion placas imantadas logo empresa</t>
  </si>
  <si>
    <t>Compra clavijas enchufe</t>
  </si>
  <si>
    <t>flexometros encargados y pegamento especial</t>
  </si>
  <si>
    <t>Evaluación riesgo bioógico por exposición a coronavirus</t>
  </si>
  <si>
    <t>Pantalón talla especial encargado de grupo Salvador</t>
  </si>
  <si>
    <t>Jabón antiséptico y portatoalla para limpieza manos covid 19</t>
  </si>
  <si>
    <t>Anuncio web informar a trabajadores situacion laboral Covid 19</t>
  </si>
  <si>
    <t>Monos, gafas y mascarillas para desinfección Covid 19</t>
  </si>
  <si>
    <t>Compra gel hidroalcohólico y envases para oficina</t>
  </si>
  <si>
    <t>Sistema de preguntas y respuestas plataforma web Covid 19</t>
  </si>
  <si>
    <t>Máscaras y filtros para desinfección por covid 19</t>
  </si>
  <si>
    <t>Portátiles para teletrabajo por covid 19</t>
  </si>
  <si>
    <t>Contenedores y bolsas material infeccioso covid 19</t>
  </si>
  <si>
    <t>P1</t>
  </si>
  <si>
    <t>P3</t>
  </si>
  <si>
    <t>P4</t>
  </si>
  <si>
    <t>P5</t>
  </si>
  <si>
    <t>P7</t>
  </si>
  <si>
    <t>P9</t>
  </si>
  <si>
    <t>P10</t>
  </si>
  <si>
    <t>P11</t>
  </si>
  <si>
    <t>P12</t>
  </si>
  <si>
    <t>P13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</si>
  <si>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</si>
  <si>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</si>
  <si>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</si>
  <si>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</si>
  <si>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</si>
  <si>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</si>
  <si>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</si>
  <si>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</si>
  <si>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</si>
  <si>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</si>
  <si>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P27</t>
  </si>
  <si>
    <t>P28</t>
  </si>
  <si>
    <t>P29</t>
  </si>
  <si>
    <t>P31</t>
  </si>
  <si>
    <t>P32</t>
  </si>
  <si>
    <t>P33</t>
  </si>
  <si>
    <t>P34</t>
  </si>
  <si>
    <t>P35</t>
  </si>
  <si>
    <t>P37</t>
  </si>
  <si>
    <t>P38</t>
  </si>
  <si>
    <t>P39</t>
  </si>
  <si>
    <t>P40</t>
  </si>
  <si>
    <t>P41</t>
  </si>
  <si>
    <t>P43</t>
  </si>
  <si>
    <t>P44</t>
  </si>
  <si>
    <t>P45</t>
  </si>
  <si>
    <t>P46</t>
  </si>
  <si>
    <t>P51</t>
  </si>
  <si>
    <t>P52</t>
  </si>
  <si>
    <t>P53</t>
  </si>
  <si>
    <t>P54</t>
  </si>
  <si>
    <t>P55</t>
  </si>
  <si>
    <t>P56</t>
  </si>
  <si>
    <t>P58</t>
  </si>
  <si>
    <t>P59</t>
  </si>
  <si>
    <t>P60</t>
  </si>
  <si>
    <t>P61</t>
  </si>
  <si>
    <t>P62</t>
  </si>
  <si>
    <t>P63</t>
  </si>
  <si>
    <t>P66</t>
  </si>
  <si>
    <t>P67</t>
  </si>
  <si>
    <t>P69</t>
  </si>
  <si>
    <t>P70</t>
  </si>
  <si>
    <t>P71</t>
  </si>
  <si>
    <t>P72</t>
  </si>
  <si>
    <t>P78</t>
  </si>
  <si>
    <t>P80</t>
  </si>
  <si>
    <t>P83</t>
  </si>
  <si>
    <t>P84</t>
  </si>
  <si>
    <t>P85</t>
  </si>
  <si>
    <t>suministro</t>
  </si>
  <si>
    <t>servicio</t>
  </si>
  <si>
    <t>Suministro 500 trajes buzo</t>
  </si>
  <si>
    <t>Suministro de 400 caretas de protección textil</t>
  </si>
  <si>
    <t>Suministro</t>
  </si>
  <si>
    <t>Servicio</t>
  </si>
  <si>
    <t>E2</t>
  </si>
  <si>
    <t>E3</t>
  </si>
  <si>
    <t>E4</t>
  </si>
  <si>
    <t>E5</t>
  </si>
  <si>
    <t>E6</t>
  </si>
  <si>
    <t>HRCS GROUP &amp; MARM CONSULTORES, S.L.</t>
  </si>
  <si>
    <t>VODAFONE ESPAÑA, SAU</t>
  </si>
  <si>
    <t>LICENCIADO BARCELO y BARRANCO, S.L..</t>
  </si>
  <si>
    <t>Consultoría análisis, diagnóstico y plan estratégico de gestión del absentismo</t>
  </si>
  <si>
    <t xml:space="preserve">15 sopladores Stihl BGA 56 (con cargador y batería) y 15 Baterias Stihl AK 30 </t>
  </si>
  <si>
    <t>Telefonía por suspensión licitación exp. 1/20 por estado de alarma</t>
  </si>
  <si>
    <t>B93563807</t>
  </si>
  <si>
    <t>B92964782</t>
  </si>
  <si>
    <t>A80907397</t>
  </si>
  <si>
    <t>B93073997</t>
  </si>
  <si>
    <t>B92603596</t>
  </si>
  <si>
    <t>B86208824</t>
  </si>
  <si>
    <t>B28981488</t>
  </si>
  <si>
    <t>B81655334</t>
  </si>
  <si>
    <t>B92180850</t>
  </si>
  <si>
    <t>B29049988</t>
  </si>
  <si>
    <t>B29361896</t>
  </si>
  <si>
    <t>74870703E</t>
  </si>
  <si>
    <t>B84818442</t>
  </si>
  <si>
    <t>LEROY MERLIN, S.L.U</t>
  </si>
  <si>
    <t>B92709294</t>
  </si>
  <si>
    <t>B29720430</t>
  </si>
  <si>
    <t>B92334440</t>
  </si>
  <si>
    <t>B92133685</t>
  </si>
  <si>
    <t>B29109378</t>
  </si>
  <si>
    <t>TABOSA, S.L.</t>
  </si>
  <si>
    <t>B29404241</t>
  </si>
  <si>
    <t>33396912S</t>
  </si>
  <si>
    <t>FRANCISCO JAVIER POSTIGO GOMEZ (UNIFORMA)</t>
  </si>
  <si>
    <t>25074571V</t>
  </si>
  <si>
    <t>ROSARIO DOMINGUEZ DE HARO (ECO PINTOR)</t>
  </si>
  <si>
    <t>33383461L</t>
  </si>
  <si>
    <t>B23046840</t>
  </si>
  <si>
    <t>B93307973</t>
  </si>
  <si>
    <t>44580193Y</t>
  </si>
  <si>
    <t>B92064724</t>
  </si>
  <si>
    <t>P49</t>
  </si>
  <si>
    <t>B29418571</t>
  </si>
  <si>
    <t>B93529790</t>
  </si>
  <si>
    <t>A78068202</t>
  </si>
  <si>
    <t>B29399813</t>
  </si>
  <si>
    <t>B29040276</t>
  </si>
  <si>
    <t>NEUMATICOS DEL SUR, S.L.</t>
  </si>
  <si>
    <t>B29070943</t>
  </si>
  <si>
    <t>GRUPO DISOFIC, S.L.U.</t>
  </si>
  <si>
    <t>GRUPO NOROESTE, S.L.</t>
  </si>
  <si>
    <t>E92919448</t>
  </si>
  <si>
    <t>B29703790</t>
  </si>
  <si>
    <t>F92134840</t>
  </si>
  <si>
    <t>A28141935</t>
  </si>
  <si>
    <t>B98844574</t>
  </si>
  <si>
    <t>B92200591</t>
  </si>
  <si>
    <t>HERBECOM SYSTEM, S.L.</t>
  </si>
  <si>
    <t>10/01/2020</t>
  </si>
  <si>
    <t>14/01/2020</t>
  </si>
  <si>
    <t>20/01/2020</t>
  </si>
  <si>
    <t>27/01/2020</t>
  </si>
  <si>
    <t>29/01/2020</t>
  </si>
  <si>
    <t>30/01/2020</t>
  </si>
  <si>
    <t>31/01/2020</t>
  </si>
  <si>
    <t>03/02/2020</t>
  </si>
  <si>
    <t>04/02/2020</t>
  </si>
  <si>
    <t>06/02/2020</t>
  </si>
  <si>
    <t>07/02/2020</t>
  </si>
  <si>
    <t>13/02/2020</t>
  </si>
  <si>
    <t>18/02/2020</t>
  </si>
  <si>
    <t>19/02/2020</t>
  </si>
  <si>
    <t>20/02/2020</t>
  </si>
  <si>
    <t>24/02/2020</t>
  </si>
  <si>
    <t>25/02/2020</t>
  </si>
  <si>
    <t>27/02/2020</t>
  </si>
  <si>
    <t>02/03/2020</t>
  </si>
  <si>
    <t>05/03/2020</t>
  </si>
  <si>
    <t>06/03/2020</t>
  </si>
  <si>
    <t>09/03/2020</t>
  </si>
  <si>
    <t>10/03/2020</t>
  </si>
  <si>
    <t>12/03/2020</t>
  </si>
  <si>
    <t>16/03/2020</t>
  </si>
  <si>
    <t>17/03/2020</t>
  </si>
  <si>
    <t>18/03/2020</t>
  </si>
  <si>
    <t>20/03/2020</t>
  </si>
  <si>
    <t>25/03/2020</t>
  </si>
  <si>
    <t>27/03/2020</t>
  </si>
  <si>
    <t>30/03/2020</t>
  </si>
  <si>
    <t>F.3599, Guantes y lámparas Led</t>
  </si>
  <si>
    <t>F.7110,Pántalla Led</t>
  </si>
  <si>
    <t>F.1110, Copias Llaves</t>
  </si>
  <si>
    <t>F.145, Material Fontanería</t>
  </si>
  <si>
    <t>F.168, ITV Vehículo 9977HHF</t>
  </si>
  <si>
    <t xml:space="preserve">F.3599, Lámparas Led Aseos </t>
  </si>
  <si>
    <t>F.9886, Baldas Hall entrada</t>
  </si>
  <si>
    <t>F.1982, Material fontanería</t>
  </si>
  <si>
    <t>F.1742, Material Fontanería</t>
  </si>
  <si>
    <t>F.2615, Copias Llaves</t>
  </si>
  <si>
    <t>F.2132, Ticket Aparca.CEIP García L</t>
  </si>
  <si>
    <t>F.196, Lámparas Oficinas</t>
  </si>
  <si>
    <t>F.695, Verduras Animales</t>
  </si>
  <si>
    <t>F.87804, Tornillo Fregadora</t>
  </si>
  <si>
    <t>F.87801,Tornillo Fregadora</t>
  </si>
  <si>
    <t>F.696, Verduras Animales</t>
  </si>
  <si>
    <t>F.4271,Ticket aparcam. CSS Cañavera</t>
  </si>
  <si>
    <t>F.2948, Material Fontanería</t>
  </si>
  <si>
    <t>F.7526, Pantalla Led Aseos</t>
  </si>
  <si>
    <t>F.51, Compra agua</t>
  </si>
  <si>
    <t>F.3537, Material Ferretería</t>
  </si>
  <si>
    <t>F.20204, Plastificados</t>
  </si>
  <si>
    <t>F.417, Cerradura</t>
  </si>
  <si>
    <t>F.148, Compra Plantas</t>
  </si>
  <si>
    <t>F.151, Compra Plantas</t>
  </si>
  <si>
    <t>F.37464, Material Oficina</t>
  </si>
  <si>
    <t>F.8517, Material Deportivo</t>
  </si>
  <si>
    <t>F.708, Verduras Animales</t>
  </si>
  <si>
    <t>F.896, ITV 2659HHZ</t>
  </si>
  <si>
    <t>F.936, ITV 8831 GMD</t>
  </si>
  <si>
    <t>F.552, Material Ferretería</t>
  </si>
  <si>
    <t>F.5069, Material Ferretería</t>
  </si>
  <si>
    <t>F.980, ITV 3890GMH</t>
  </si>
  <si>
    <t>F.1921, Comida Camaleón , Equip.Ter</t>
  </si>
  <si>
    <t>F.720, Verduras Animales</t>
  </si>
  <si>
    <t>F.1957,Comida Camaleón</t>
  </si>
  <si>
    <t>F.127, Material Ferretería</t>
  </si>
  <si>
    <t>F.2042, Comida Camaleón</t>
  </si>
  <si>
    <t>F.721,Verduras Animales</t>
  </si>
  <si>
    <t>F.137, Compra Agua</t>
  </si>
  <si>
    <t>F.6728, Material Fontanería</t>
  </si>
  <si>
    <t>F.1599, Material Fontanería</t>
  </si>
  <si>
    <t>F.19706, Material electronico</t>
  </si>
  <si>
    <t>F.429, Lámpara Terrario</t>
  </si>
  <si>
    <t>F.2405, Comida Camaleón</t>
  </si>
  <si>
    <t>F.7170, Material Fontanería</t>
  </si>
  <si>
    <t>F.656, Ticket aparcamiento</t>
  </si>
  <si>
    <t>F.2574, Lámpara Terrario</t>
  </si>
  <si>
    <t>F.734, Verduras Animales</t>
  </si>
  <si>
    <t>F.2791, Comida Camaleón</t>
  </si>
  <si>
    <t>F.14956, Guantes Nitrilo</t>
  </si>
  <si>
    <t>F.19280, Material Fontanería</t>
  </si>
  <si>
    <t>F.2931, Comida Camaleón</t>
  </si>
  <si>
    <t>F.2975, Comida Camaleón</t>
  </si>
  <si>
    <t>F.733, Verduras Animales</t>
  </si>
  <si>
    <t>F.25, Gel Hidroalcoholico</t>
  </si>
  <si>
    <t>F.3018, Comida Camaleón</t>
  </si>
  <si>
    <t>BRICOLAGE BRICOMAN, S.L.U.</t>
  </si>
  <si>
    <t>B84406289</t>
  </si>
  <si>
    <t>GUZMAN RAMIREZ, ANTONIO</t>
  </si>
  <si>
    <t>25702935K</t>
  </si>
  <si>
    <t>BAEZA, S.A.</t>
  </si>
  <si>
    <t>A92388776</t>
  </si>
  <si>
    <t>VERIFICACIONES INDUSTRIALES DE ANDALUCIA, S.A.</t>
  </si>
  <si>
    <t>A41398645</t>
  </si>
  <si>
    <t>PROINCO, S.A.</t>
  </si>
  <si>
    <t>A29049509</t>
  </si>
  <si>
    <t>E29121506</t>
  </si>
  <si>
    <t>JUAN FERNANDEZ Y MANUEL LOPEZ, C.B.</t>
  </si>
  <si>
    <t>CAMPOS UCLES, ANTONIA</t>
  </si>
  <si>
    <t>25098608L</t>
  </si>
  <si>
    <t>TORNILLERIA MALAGUEÑA, S.C.A.</t>
  </si>
  <si>
    <t>F92127984</t>
  </si>
  <si>
    <t>VIVEROS F. SERRANO, S.L.</t>
  </si>
  <si>
    <t>B92081728</t>
  </si>
  <si>
    <t>Y3021664F</t>
  </si>
  <si>
    <t>GONZALEZ FERNANDEZ, RAISA</t>
  </si>
  <si>
    <t>ARBOLEDAS RAMOS, S.L.</t>
  </si>
  <si>
    <t>B93210722</t>
  </si>
  <si>
    <t>FERRETERIA Y SUMINISTROS GENERALES, S.L.</t>
  </si>
  <si>
    <t>B93401636</t>
  </si>
  <si>
    <t>SABA APARCAMIENTOS, S.A.</t>
  </si>
  <si>
    <t>A08197931</t>
  </si>
  <si>
    <t>TIENDA ANIMAL.COM, S.L.</t>
  </si>
  <si>
    <t>B93087138</t>
  </si>
  <si>
    <t>MARTIN SUAREZ, CARLOS ENRIQUE</t>
  </si>
  <si>
    <t>44579333C</t>
  </si>
  <si>
    <t>PROYECTOS Y EQUIPAMIENTOS EN MADERA, S.L.</t>
  </si>
  <si>
    <t>B93723179</t>
  </si>
  <si>
    <t>DECATHLON ESPAÑA, S.A.U.</t>
  </si>
  <si>
    <t>A79935607</t>
  </si>
  <si>
    <t>ESPEJO VELASCO, Mª JOSE</t>
  </si>
  <si>
    <t>24872084E</t>
  </si>
  <si>
    <t>INDIGO PARK ESPAÑA, S.A.</t>
  </si>
  <si>
    <t>A82891730</t>
  </si>
  <si>
    <t>F1</t>
  </si>
  <si>
    <t>F2</t>
  </si>
  <si>
    <t>F3</t>
  </si>
  <si>
    <t>F7</t>
  </si>
  <si>
    <t>F5</t>
  </si>
  <si>
    <t>F4</t>
  </si>
  <si>
    <t>F9</t>
  </si>
  <si>
    <t>F6</t>
  </si>
  <si>
    <t>F8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</si>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</sst>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0" fillId="0" borderId="0" xfId="0" applyFont="1" applyAlignment="1">
      <alignment horizontal="left"/>
    </xf>
    <xf numFmtId="49" fontId="0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4" fontId="0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NumberFormat="1" applyFont="1"/>
    <xf numFmtId="0" fontId="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/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/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3" fontId="4" fillId="0" borderId="0" xfId="1" applyNumberFormat="1" applyFont="1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14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Border="1" applyAlignment="1">
      <alignment horizontal="center"/>
    </xf>
    <xf numFmtId="14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6"/>
  <sheetViews>
    <sheetView tabSelected="1" workbookViewId="0">
      <selection activeCell="A6" sqref="A6"/>
    </sheetView>
  </sheetViews>
  <sheetFormatPr baseColWidth="10" defaultRowHeight="15" x14ac:dyDescent="0.25"/>
  <cols>
    <col min="1" max="1" width="10.7109375" bestFit="1" customWidth="1"/>
    <col min="2" max="2" width="7.140625" style="21" bestFit="1" customWidth="1"/>
    <col min="3" max="3" width="68.7109375" style="6" customWidth="1"/>
    <col min="4" max="4" width="14.140625" bestFit="1" customWidth="1"/>
    <col min="5" max="6" width="14.140625" customWidth="1"/>
    <col min="7" max="7" width="14.42578125" style="2" bestFit="1" customWidth="1"/>
    <col min="8" max="8" width="15.85546875" style="3" customWidth="1"/>
    <col min="9" max="9" width="56.7109375" style="3" bestFit="1" customWidth="1"/>
  </cols>
  <sheetData>
    <row r="2" spans="1:9" x14ac:dyDescent="0.25">
      <c r="B2" s="60" t="s">
        <v>0</v>
      </c>
      <c r="C2" s="60"/>
      <c r="D2" s="60"/>
      <c r="E2" s="60"/>
      <c r="F2" s="60"/>
      <c r="G2" s="60"/>
      <c r="H2" s="60"/>
      <c r="I2" s="60"/>
    </row>
    <row r="3" spans="1:9" x14ac:dyDescent="0.25">
      <c r="B3" s="61" t="s">
        <v>10</v>
      </c>
      <c r="C3" s="61"/>
      <c r="D3" s="61"/>
      <c r="E3" s="61"/>
      <c r="F3" s="61"/>
      <c r="G3" s="61"/>
      <c r="H3" s="61"/>
      <c r="I3" s="61"/>
    </row>
    <row r="4" spans="1:9" x14ac:dyDescent="0.25">
      <c r="B4" s="18"/>
      <c r="C4" s="9"/>
      <c r="D4" s="4"/>
      <c r="E4" s="4"/>
      <c r="F4" s="4"/>
      <c r="H4" s="10"/>
      <c r="I4" s="10"/>
    </row>
    <row r="5" spans="1:9" x14ac:dyDescent="0.25">
      <c r="A5" s="44" t="s">
        <v>9</v>
      </c>
      <c r="B5" s="19" t="s">
        <v>1</v>
      </c>
      <c r="C5" s="1" t="s">
        <v>2</v>
      </c>
      <c r="D5" s="1" t="s">
        <v>3</v>
      </c>
      <c r="E5" s="1" t="s">
        <v>7</v>
      </c>
      <c r="F5" s="1" t="s">
        <v>8</v>
      </c>
      <c r="G5" s="1" t="s">
        <v>4</v>
      </c>
      <c r="H5" s="1" t="s">
        <v>5</v>
      </c>
      <c r="I5" s="1" t="s">
        <v>6</v>
      </c>
    </row>
    <row r="6" spans="1:9" x14ac:dyDescent="0.25">
      <c r="A6" s="45">
        <v>43839</v>
      </c>
      <c r="B6" s="26" t="s">
        <v>95</v>
      </c>
      <c r="C6" s="35" t="s">
        <v>39</v>
      </c>
      <c r="D6" s="7" t="s">
        <v>155</v>
      </c>
      <c r="E6" s="22">
        <f>G6-F6</f>
        <v>273.63</v>
      </c>
      <c r="F6" s="22">
        <f>12.59+5.91</f>
        <v>18.5</v>
      </c>
      <c r="G6" s="23">
        <v>292.13</v>
      </c>
      <c r="H6" s="2" t="s">
        <v>181</v>
      </c>
      <c r="I6" s="32" t="s">
        <v>11</v>
      </c>
    </row>
    <row r="7" spans="1:9" x14ac:dyDescent="0.25">
      <c r="A7" s="45">
        <v>43843</v>
      </c>
      <c r="B7" s="26" t="s">
        <v>96</v>
      </c>
      <c r="C7" s="35" t="s">
        <v>40</v>
      </c>
      <c r="D7" s="7" t="s">
        <v>155</v>
      </c>
      <c r="E7" s="22">
        <f t="shared" ref="E7:E66" si="0">G7/1.21</f>
        <v>55.148760330578519</v>
      </c>
      <c r="F7" s="22">
        <f t="shared" ref="F7:F66" si="1">E7*0.21</f>
        <v>11.581239669421489</v>
      </c>
      <c r="G7" s="23">
        <v>66.73</v>
      </c>
      <c r="H7" s="2" t="s">
        <v>182</v>
      </c>
      <c r="I7" s="32" t="s">
        <v>12</v>
      </c>
    </row>
    <row r="8" spans="1:9" x14ac:dyDescent="0.25">
      <c r="A8" s="45">
        <v>43845</v>
      </c>
      <c r="B8" s="26" t="s">
        <v>97</v>
      </c>
      <c r="C8" s="35" t="s">
        <v>41</v>
      </c>
      <c r="D8" s="7" t="s">
        <v>156</v>
      </c>
      <c r="E8" s="22">
        <f t="shared" si="0"/>
        <v>49.32231404958678</v>
      </c>
      <c r="F8" s="22">
        <f t="shared" si="1"/>
        <v>10.357685950413224</v>
      </c>
      <c r="G8" s="23">
        <v>59.68</v>
      </c>
      <c r="H8" s="2" t="s">
        <v>183</v>
      </c>
      <c r="I8" s="32" t="s">
        <v>13</v>
      </c>
    </row>
    <row r="9" spans="1:9" x14ac:dyDescent="0.25">
      <c r="A9" s="45">
        <v>43846</v>
      </c>
      <c r="B9" s="26" t="s">
        <v>98</v>
      </c>
      <c r="C9" s="35" t="s">
        <v>42</v>
      </c>
      <c r="D9" s="7" t="s">
        <v>155</v>
      </c>
      <c r="E9" s="22">
        <f t="shared" si="0"/>
        <v>66.107438016528917</v>
      </c>
      <c r="F9" s="22">
        <f t="shared" si="1"/>
        <v>13.882561983471073</v>
      </c>
      <c r="G9" s="23">
        <v>79.989999999999995</v>
      </c>
      <c r="H9" s="2" t="s">
        <v>184</v>
      </c>
      <c r="I9" s="32" t="s">
        <v>185</v>
      </c>
    </row>
    <row r="10" spans="1:9" x14ac:dyDescent="0.25">
      <c r="A10" s="45">
        <v>43852</v>
      </c>
      <c r="B10" s="26" t="s">
        <v>99</v>
      </c>
      <c r="C10" s="35" t="s">
        <v>43</v>
      </c>
      <c r="D10" s="7" t="s">
        <v>156</v>
      </c>
      <c r="E10" s="22">
        <f t="shared" si="0"/>
        <v>493</v>
      </c>
      <c r="F10" s="22">
        <f t="shared" si="1"/>
        <v>103.53</v>
      </c>
      <c r="G10" s="23">
        <v>596.53</v>
      </c>
      <c r="H10" s="2" t="s">
        <v>186</v>
      </c>
      <c r="I10" s="32" t="s">
        <v>14</v>
      </c>
    </row>
    <row r="11" spans="1:9" x14ac:dyDescent="0.25">
      <c r="A11" s="45">
        <v>43857</v>
      </c>
      <c r="B11" s="26" t="s">
        <v>100</v>
      </c>
      <c r="C11" s="35" t="s">
        <v>44</v>
      </c>
      <c r="D11" s="7" t="s">
        <v>155</v>
      </c>
      <c r="E11" s="22">
        <f t="shared" si="0"/>
        <v>411.43801652892563</v>
      </c>
      <c r="F11" s="22">
        <f t="shared" si="1"/>
        <v>86.401983471074374</v>
      </c>
      <c r="G11" s="23">
        <v>497.84</v>
      </c>
      <c r="H11" s="2" t="s">
        <v>187</v>
      </c>
      <c r="I11" s="32" t="s">
        <v>15</v>
      </c>
    </row>
    <row r="12" spans="1:9" x14ac:dyDescent="0.25">
      <c r="A12" s="45">
        <v>43857</v>
      </c>
      <c r="B12" s="26" t="s">
        <v>101</v>
      </c>
      <c r="C12" s="35" t="s">
        <v>45</v>
      </c>
      <c r="D12" s="7" t="s">
        <v>155</v>
      </c>
      <c r="E12" s="22">
        <f t="shared" si="0"/>
        <v>137.19834710743802</v>
      </c>
      <c r="F12" s="22">
        <f t="shared" si="1"/>
        <v>28.811652892561984</v>
      </c>
      <c r="G12" s="23">
        <v>166.01</v>
      </c>
      <c r="H12" s="2" t="s">
        <v>189</v>
      </c>
      <c r="I12" s="32" t="s">
        <v>16</v>
      </c>
    </row>
    <row r="13" spans="1:9" x14ac:dyDescent="0.25">
      <c r="A13" s="45">
        <v>43857</v>
      </c>
      <c r="B13" s="26" t="s">
        <v>102</v>
      </c>
      <c r="C13" s="35" t="s">
        <v>46</v>
      </c>
      <c r="D13" s="7" t="s">
        <v>155</v>
      </c>
      <c r="E13" s="22">
        <f t="shared" si="0"/>
        <v>221.15702479338844</v>
      </c>
      <c r="F13" s="22">
        <f t="shared" si="1"/>
        <v>46.442975206611571</v>
      </c>
      <c r="G13" s="23">
        <v>267.60000000000002</v>
      </c>
      <c r="H13" s="2" t="s">
        <v>176</v>
      </c>
      <c r="I13" s="32" t="s">
        <v>17</v>
      </c>
    </row>
    <row r="14" spans="1:9" x14ac:dyDescent="0.25">
      <c r="A14" s="45">
        <v>43857</v>
      </c>
      <c r="B14" s="26" t="s">
        <v>103</v>
      </c>
      <c r="C14" s="35" t="s">
        <v>47</v>
      </c>
      <c r="D14" s="7" t="s">
        <v>155</v>
      </c>
      <c r="E14" s="22">
        <f t="shared" si="0"/>
        <v>538.53719008264466</v>
      </c>
      <c r="F14" s="22">
        <f t="shared" si="1"/>
        <v>113.09280991735537</v>
      </c>
      <c r="G14" s="23">
        <v>651.63</v>
      </c>
      <c r="H14" s="2" t="s">
        <v>192</v>
      </c>
      <c r="I14" s="32" t="s">
        <v>18</v>
      </c>
    </row>
    <row r="15" spans="1:9" x14ac:dyDescent="0.25">
      <c r="A15" s="45">
        <v>43857</v>
      </c>
      <c r="B15" s="26" t="s">
        <v>104</v>
      </c>
      <c r="C15" s="35" t="s">
        <v>48</v>
      </c>
      <c r="D15" s="7" t="s">
        <v>155</v>
      </c>
      <c r="E15" s="22">
        <f t="shared" si="0"/>
        <v>43.801652892561982</v>
      </c>
      <c r="F15" s="22">
        <f t="shared" si="1"/>
        <v>9.1983471074380159</v>
      </c>
      <c r="G15" s="23">
        <v>53</v>
      </c>
      <c r="H15" s="2" t="s">
        <v>193</v>
      </c>
      <c r="I15" s="32" t="s">
        <v>194</v>
      </c>
    </row>
    <row r="16" spans="1:9" x14ac:dyDescent="0.25">
      <c r="A16" s="45">
        <v>43857</v>
      </c>
      <c r="B16" s="26" t="s">
        <v>105</v>
      </c>
      <c r="C16" s="35" t="s">
        <v>49</v>
      </c>
      <c r="D16" s="7" t="s">
        <v>155</v>
      </c>
      <c r="E16" s="22">
        <f t="shared" si="0"/>
        <v>121.14049586776861</v>
      </c>
      <c r="F16" s="22">
        <f t="shared" si="1"/>
        <v>25.439504132231406</v>
      </c>
      <c r="G16" s="23">
        <v>146.58000000000001</v>
      </c>
      <c r="H16" s="2" t="s">
        <v>195</v>
      </c>
      <c r="I16" s="32" t="s">
        <v>196</v>
      </c>
    </row>
    <row r="17" spans="1:10" x14ac:dyDescent="0.25">
      <c r="A17" s="45">
        <v>43857</v>
      </c>
      <c r="B17" s="26" t="s">
        <v>106</v>
      </c>
      <c r="C17" s="35" t="s">
        <v>50</v>
      </c>
      <c r="D17" s="7" t="s">
        <v>156</v>
      </c>
      <c r="E17" s="22">
        <f t="shared" si="0"/>
        <v>258.76033057851242</v>
      </c>
      <c r="F17" s="22">
        <f t="shared" si="1"/>
        <v>54.339669421487606</v>
      </c>
      <c r="G17" s="23">
        <v>313.10000000000002</v>
      </c>
      <c r="H17" s="2" t="s">
        <v>197</v>
      </c>
      <c r="I17" s="32" t="s">
        <v>19</v>
      </c>
    </row>
    <row r="18" spans="1:10" x14ac:dyDescent="0.25">
      <c r="A18" s="45">
        <v>43857</v>
      </c>
      <c r="B18" s="26" t="s">
        <v>107</v>
      </c>
      <c r="C18" s="35" t="s">
        <v>51</v>
      </c>
      <c r="D18" s="7" t="s">
        <v>155</v>
      </c>
      <c r="E18" s="22">
        <f t="shared" si="0"/>
        <v>162.900826446281</v>
      </c>
      <c r="F18" s="22">
        <f t="shared" si="1"/>
        <v>34.209173553719012</v>
      </c>
      <c r="G18" s="23">
        <v>197.11</v>
      </c>
      <c r="H18" s="2" t="s">
        <v>189</v>
      </c>
      <c r="I18" s="32" t="s">
        <v>16</v>
      </c>
      <c r="J18" s="4"/>
    </row>
    <row r="19" spans="1:10" x14ac:dyDescent="0.25">
      <c r="A19" s="45">
        <v>43859</v>
      </c>
      <c r="B19" s="26" t="s">
        <v>108</v>
      </c>
      <c r="C19" s="35" t="s">
        <v>52</v>
      </c>
      <c r="D19" s="7" t="s">
        <v>156</v>
      </c>
      <c r="E19" s="22">
        <f t="shared" si="0"/>
        <v>103.15702479338843</v>
      </c>
      <c r="F19" s="22">
        <f t="shared" si="1"/>
        <v>21.66297520661157</v>
      </c>
      <c r="G19" s="23">
        <v>124.82</v>
      </c>
      <c r="H19" s="2" t="s">
        <v>183</v>
      </c>
      <c r="I19" s="32" t="s">
        <v>13</v>
      </c>
      <c r="J19" s="4"/>
    </row>
    <row r="20" spans="1:10" x14ac:dyDescent="0.25">
      <c r="A20" s="45">
        <v>43864</v>
      </c>
      <c r="B20" s="26" t="s">
        <v>109</v>
      </c>
      <c r="C20" s="35" t="s">
        <v>53</v>
      </c>
      <c r="D20" s="7" t="s">
        <v>156</v>
      </c>
      <c r="E20" s="22">
        <f t="shared" si="0"/>
        <v>90.247933884297524</v>
      </c>
      <c r="F20" s="22">
        <f t="shared" si="1"/>
        <v>18.952066115702479</v>
      </c>
      <c r="G20" s="23">
        <v>109.2</v>
      </c>
      <c r="H20" s="2" t="s">
        <v>197</v>
      </c>
      <c r="I20" s="32" t="s">
        <v>19</v>
      </c>
      <c r="J20" s="4"/>
    </row>
    <row r="21" spans="1:10" x14ac:dyDescent="0.25">
      <c r="A21" s="45">
        <v>43864</v>
      </c>
      <c r="B21" s="26" t="s">
        <v>110</v>
      </c>
      <c r="C21" s="35" t="s">
        <v>54</v>
      </c>
      <c r="D21" s="7" t="s">
        <v>155</v>
      </c>
      <c r="E21" s="22">
        <f t="shared" si="0"/>
        <v>447</v>
      </c>
      <c r="F21" s="22">
        <f t="shared" si="1"/>
        <v>93.86999999999999</v>
      </c>
      <c r="G21" s="23">
        <v>540.87</v>
      </c>
      <c r="H21" s="2" t="s">
        <v>198</v>
      </c>
      <c r="I21" s="32" t="s">
        <v>20</v>
      </c>
      <c r="J21" s="4"/>
    </row>
    <row r="22" spans="1:10" x14ac:dyDescent="0.25">
      <c r="A22" s="45">
        <v>43864</v>
      </c>
      <c r="B22" s="26" t="s">
        <v>111</v>
      </c>
      <c r="C22" s="35" t="s">
        <v>55</v>
      </c>
      <c r="D22" s="7" t="s">
        <v>156</v>
      </c>
      <c r="E22" s="22">
        <f t="shared" si="0"/>
        <v>662.95867768595042</v>
      </c>
      <c r="F22" s="22">
        <f t="shared" si="1"/>
        <v>139.22132231404959</v>
      </c>
      <c r="G22" s="23">
        <v>802.18</v>
      </c>
      <c r="H22" s="2" t="s">
        <v>197</v>
      </c>
      <c r="I22" s="32" t="s">
        <v>19</v>
      </c>
      <c r="J22" s="4"/>
    </row>
    <row r="23" spans="1:10" x14ac:dyDescent="0.25">
      <c r="A23" s="45">
        <v>43866</v>
      </c>
      <c r="B23" s="26" t="s">
        <v>112</v>
      </c>
      <c r="C23" s="35" t="s">
        <v>56</v>
      </c>
      <c r="D23" s="7" t="s">
        <v>156</v>
      </c>
      <c r="E23" s="22">
        <f t="shared" si="0"/>
        <v>265</v>
      </c>
      <c r="F23" s="22">
        <f t="shared" si="1"/>
        <v>55.65</v>
      </c>
      <c r="G23" s="23">
        <v>320.64999999999998</v>
      </c>
      <c r="H23" s="2" t="s">
        <v>199</v>
      </c>
      <c r="I23" s="32" t="s">
        <v>21</v>
      </c>
      <c r="J23" s="4"/>
    </row>
    <row r="24" spans="1:10" x14ac:dyDescent="0.25">
      <c r="A24" s="45">
        <v>43866</v>
      </c>
      <c r="B24" s="26" t="s">
        <v>113</v>
      </c>
      <c r="C24" s="35" t="s">
        <v>57</v>
      </c>
      <c r="D24" s="7" t="s">
        <v>155</v>
      </c>
      <c r="E24" s="22">
        <f t="shared" si="0"/>
        <v>165.24793388429751</v>
      </c>
      <c r="F24" s="22">
        <f t="shared" si="1"/>
        <v>34.702066115702479</v>
      </c>
      <c r="G24" s="23">
        <v>199.95</v>
      </c>
      <c r="H24" s="2" t="s">
        <v>184</v>
      </c>
      <c r="I24" s="32" t="s">
        <v>185</v>
      </c>
      <c r="J24" s="4"/>
    </row>
    <row r="25" spans="1:10" x14ac:dyDescent="0.25">
      <c r="A25" s="45">
        <v>43866</v>
      </c>
      <c r="B25" s="26" t="s">
        <v>114</v>
      </c>
      <c r="C25" s="35" t="s">
        <v>58</v>
      </c>
      <c r="D25" s="7" t="s">
        <v>155</v>
      </c>
      <c r="E25" s="22">
        <f t="shared" si="0"/>
        <v>368.80991735537191</v>
      </c>
      <c r="F25" s="22">
        <f t="shared" si="1"/>
        <v>77.450082644628097</v>
      </c>
      <c r="G25" s="23">
        <v>446.26</v>
      </c>
      <c r="H25" s="2" t="s">
        <v>189</v>
      </c>
      <c r="I25" s="32" t="s">
        <v>16</v>
      </c>
      <c r="J25" s="4"/>
    </row>
    <row r="26" spans="1:10" x14ac:dyDescent="0.25">
      <c r="A26" s="45">
        <v>43867</v>
      </c>
      <c r="B26" s="26" t="s">
        <v>115</v>
      </c>
      <c r="C26" s="35" t="s">
        <v>59</v>
      </c>
      <c r="D26" s="7" t="s">
        <v>156</v>
      </c>
      <c r="E26" s="22">
        <f t="shared" si="0"/>
        <v>96</v>
      </c>
      <c r="F26" s="22">
        <f t="shared" si="1"/>
        <v>20.16</v>
      </c>
      <c r="G26" s="23">
        <v>116.16</v>
      </c>
      <c r="H26" s="2" t="s">
        <v>200</v>
      </c>
      <c r="I26" s="32" t="s">
        <v>22</v>
      </c>
      <c r="J26" s="4"/>
    </row>
    <row r="27" spans="1:10" x14ac:dyDescent="0.25">
      <c r="A27" s="45">
        <v>43871</v>
      </c>
      <c r="B27" s="26" t="s">
        <v>116</v>
      </c>
      <c r="C27" s="35" t="s">
        <v>53</v>
      </c>
      <c r="D27" s="7" t="s">
        <v>156</v>
      </c>
      <c r="E27" s="22">
        <f t="shared" si="0"/>
        <v>48.438016528925623</v>
      </c>
      <c r="F27" s="22">
        <f t="shared" si="1"/>
        <v>10.17198347107438</v>
      </c>
      <c r="G27" s="23">
        <v>58.61</v>
      </c>
      <c r="H27" s="2" t="s">
        <v>197</v>
      </c>
      <c r="I27" s="32" t="s">
        <v>19</v>
      </c>
      <c r="J27" s="4"/>
    </row>
    <row r="28" spans="1:10" x14ac:dyDescent="0.25">
      <c r="A28" s="45">
        <v>43871</v>
      </c>
      <c r="B28" s="26" t="s">
        <v>117</v>
      </c>
      <c r="C28" s="35" t="s">
        <v>60</v>
      </c>
      <c r="D28" s="7" t="s">
        <v>155</v>
      </c>
      <c r="E28" s="22">
        <f t="shared" si="0"/>
        <v>48.561983471074377</v>
      </c>
      <c r="F28" s="22">
        <f t="shared" si="1"/>
        <v>10.198016528925619</v>
      </c>
      <c r="G28" s="23">
        <v>58.76</v>
      </c>
      <c r="H28" s="2" t="s">
        <v>189</v>
      </c>
      <c r="I28" s="32" t="s">
        <v>16</v>
      </c>
      <c r="J28" s="4"/>
    </row>
    <row r="29" spans="1:10" x14ac:dyDescent="0.25">
      <c r="A29" s="45">
        <v>43873</v>
      </c>
      <c r="B29" s="26" t="s">
        <v>118</v>
      </c>
      <c r="C29" s="35" t="s">
        <v>61</v>
      </c>
      <c r="D29" s="7" t="s">
        <v>155</v>
      </c>
      <c r="E29" s="22">
        <f t="shared" si="0"/>
        <v>34.421487603305785</v>
      </c>
      <c r="F29" s="22">
        <f t="shared" si="1"/>
        <v>7.2285123966942146</v>
      </c>
      <c r="G29" s="23">
        <v>41.65</v>
      </c>
      <c r="H29" s="2" t="s">
        <v>201</v>
      </c>
      <c r="I29" s="32" t="s">
        <v>23</v>
      </c>
      <c r="J29" s="4"/>
    </row>
    <row r="30" spans="1:10" x14ac:dyDescent="0.25">
      <c r="A30" s="45">
        <v>43874</v>
      </c>
      <c r="B30" s="26" t="s">
        <v>119</v>
      </c>
      <c r="C30" s="35" t="s">
        <v>62</v>
      </c>
      <c r="D30" s="7" t="s">
        <v>156</v>
      </c>
      <c r="E30" s="22">
        <f t="shared" si="0"/>
        <v>142.38842975206612</v>
      </c>
      <c r="F30" s="22">
        <f t="shared" si="1"/>
        <v>29.901570247933883</v>
      </c>
      <c r="G30" s="23">
        <v>172.29</v>
      </c>
      <c r="H30" s="2" t="s">
        <v>203</v>
      </c>
      <c r="I30" s="32" t="s">
        <v>24</v>
      </c>
      <c r="J30" s="4"/>
    </row>
    <row r="31" spans="1:10" x14ac:dyDescent="0.25">
      <c r="A31" s="45">
        <v>43880</v>
      </c>
      <c r="B31" s="26" t="s">
        <v>120</v>
      </c>
      <c r="C31" s="35" t="s">
        <v>63</v>
      </c>
      <c r="D31" s="7" t="s">
        <v>156</v>
      </c>
      <c r="E31" s="22">
        <f t="shared" si="0"/>
        <v>385.00000000000006</v>
      </c>
      <c r="F31" s="22">
        <f t="shared" si="1"/>
        <v>80.850000000000009</v>
      </c>
      <c r="G31" s="23">
        <v>465.85</v>
      </c>
      <c r="H31" s="2" t="s">
        <v>204</v>
      </c>
      <c r="I31" s="32" t="s">
        <v>25</v>
      </c>
      <c r="J31" s="4"/>
    </row>
    <row r="32" spans="1:10" x14ac:dyDescent="0.25">
      <c r="A32" s="45">
        <v>43874</v>
      </c>
      <c r="B32" s="26" t="s">
        <v>121</v>
      </c>
      <c r="C32" s="35" t="s">
        <v>64</v>
      </c>
      <c r="D32" s="7" t="s">
        <v>156</v>
      </c>
      <c r="E32" s="22">
        <f t="shared" si="0"/>
        <v>1800</v>
      </c>
      <c r="F32" s="22">
        <f t="shared" si="1"/>
        <v>378</v>
      </c>
      <c r="G32" s="23">
        <v>2178</v>
      </c>
      <c r="H32" s="2" t="s">
        <v>205</v>
      </c>
      <c r="I32" s="32" t="s">
        <v>26</v>
      </c>
      <c r="J32" s="4"/>
    </row>
    <row r="33" spans="1:10" x14ac:dyDescent="0.25">
      <c r="A33" s="45">
        <v>43869</v>
      </c>
      <c r="B33" s="26" t="s">
        <v>122</v>
      </c>
      <c r="C33" s="35" t="s">
        <v>65</v>
      </c>
      <c r="D33" s="7" t="s">
        <v>155</v>
      </c>
      <c r="E33" s="22">
        <f t="shared" si="0"/>
        <v>280.50413223140498</v>
      </c>
      <c r="F33" s="22">
        <f t="shared" si="1"/>
        <v>58.905867768595044</v>
      </c>
      <c r="G33" s="23">
        <v>339.41</v>
      </c>
      <c r="H33" s="2" t="s">
        <v>206</v>
      </c>
      <c r="I33" s="32" t="s">
        <v>27</v>
      </c>
      <c r="J33" s="4"/>
    </row>
    <row r="34" spans="1:10" x14ac:dyDescent="0.25">
      <c r="A34" s="45">
        <v>43879</v>
      </c>
      <c r="B34" s="26" t="s">
        <v>123</v>
      </c>
      <c r="C34" s="35" t="s">
        <v>66</v>
      </c>
      <c r="D34" s="7" t="s">
        <v>156</v>
      </c>
      <c r="E34" s="22">
        <f t="shared" si="0"/>
        <v>39.900826446280995</v>
      </c>
      <c r="F34" s="22">
        <f t="shared" si="1"/>
        <v>8.3791735537190082</v>
      </c>
      <c r="G34" s="23">
        <v>48.28</v>
      </c>
      <c r="H34" s="2" t="s">
        <v>188</v>
      </c>
      <c r="I34" s="32" t="s">
        <v>28</v>
      </c>
      <c r="J34" s="4"/>
    </row>
    <row r="35" spans="1:10" x14ac:dyDescent="0.25">
      <c r="A35" s="45">
        <v>43881</v>
      </c>
      <c r="B35" s="26" t="s">
        <v>124</v>
      </c>
      <c r="C35" s="35" t="s">
        <v>53</v>
      </c>
      <c r="D35" s="7" t="s">
        <v>156</v>
      </c>
      <c r="E35" s="22">
        <f t="shared" si="0"/>
        <v>171</v>
      </c>
      <c r="F35" s="22">
        <f t="shared" si="1"/>
        <v>35.909999999999997</v>
      </c>
      <c r="G35" s="23">
        <v>206.91</v>
      </c>
      <c r="H35" s="2" t="s">
        <v>197</v>
      </c>
      <c r="I35" s="32" t="s">
        <v>19</v>
      </c>
      <c r="J35" s="4"/>
    </row>
    <row r="36" spans="1:10" x14ac:dyDescent="0.25">
      <c r="A36" s="45">
        <v>43880</v>
      </c>
      <c r="B36" s="26" t="s">
        <v>125</v>
      </c>
      <c r="C36" s="35" t="s">
        <v>67</v>
      </c>
      <c r="D36" s="7" t="s">
        <v>155</v>
      </c>
      <c r="E36" s="22">
        <f t="shared" si="0"/>
        <v>151.28925619834712</v>
      </c>
      <c r="F36" s="22">
        <f t="shared" si="1"/>
        <v>31.770743801652895</v>
      </c>
      <c r="G36" s="23">
        <v>183.06</v>
      </c>
      <c r="H36" s="2" t="s">
        <v>187</v>
      </c>
      <c r="I36" s="32" t="s">
        <v>15</v>
      </c>
      <c r="J36" s="4"/>
    </row>
    <row r="37" spans="1:10" x14ac:dyDescent="0.25">
      <c r="A37" s="45">
        <v>43881</v>
      </c>
      <c r="B37" s="26" t="s">
        <v>126</v>
      </c>
      <c r="C37" s="35" t="s">
        <v>68</v>
      </c>
      <c r="D37" s="7" t="s">
        <v>155</v>
      </c>
      <c r="E37" s="22">
        <f t="shared" si="0"/>
        <v>95.917355371900825</v>
      </c>
      <c r="F37" s="22">
        <f t="shared" si="1"/>
        <v>20.142644628099173</v>
      </c>
      <c r="G37" s="23">
        <v>116.06</v>
      </c>
      <c r="H37" s="2" t="s">
        <v>172</v>
      </c>
      <c r="I37" s="32" t="s">
        <v>29</v>
      </c>
      <c r="J37" s="4"/>
    </row>
    <row r="38" spans="1:10" x14ac:dyDescent="0.25">
      <c r="A38" s="45">
        <v>43881</v>
      </c>
      <c r="B38" s="26" t="s">
        <v>127</v>
      </c>
      <c r="C38" s="35" t="s">
        <v>69</v>
      </c>
      <c r="D38" s="7" t="s">
        <v>156</v>
      </c>
      <c r="E38" s="22">
        <f t="shared" si="0"/>
        <v>259.39669421487605</v>
      </c>
      <c r="F38" s="22">
        <f t="shared" si="1"/>
        <v>54.473305785123969</v>
      </c>
      <c r="G38" s="23">
        <v>313.87</v>
      </c>
      <c r="H38" s="2" t="s">
        <v>207</v>
      </c>
      <c r="I38" s="32" t="s">
        <v>208</v>
      </c>
      <c r="J38" s="4"/>
    </row>
    <row r="39" spans="1:10" x14ac:dyDescent="0.25">
      <c r="A39" s="45">
        <v>43881</v>
      </c>
      <c r="B39" s="26" t="s">
        <v>128</v>
      </c>
      <c r="C39" s="35" t="s">
        <v>70</v>
      </c>
      <c r="D39" s="7" t="s">
        <v>155</v>
      </c>
      <c r="E39" s="22">
        <f t="shared" si="0"/>
        <v>238.30578512396696</v>
      </c>
      <c r="F39" s="22">
        <f t="shared" si="1"/>
        <v>50.04421487603306</v>
      </c>
      <c r="G39" s="23">
        <v>288.35000000000002</v>
      </c>
      <c r="H39" s="2" t="s">
        <v>176</v>
      </c>
      <c r="I39" s="32" t="s">
        <v>17</v>
      </c>
      <c r="J39" s="4"/>
    </row>
    <row r="40" spans="1:10" x14ac:dyDescent="0.25">
      <c r="A40" s="45">
        <v>43881</v>
      </c>
      <c r="B40" s="26" t="s">
        <v>129</v>
      </c>
      <c r="C40" s="35" t="s">
        <v>71</v>
      </c>
      <c r="D40" s="7" t="s">
        <v>155</v>
      </c>
      <c r="E40" s="22">
        <f t="shared" si="0"/>
        <v>216.79338842975207</v>
      </c>
      <c r="F40" s="22">
        <f t="shared" si="1"/>
        <v>45.52661157024793</v>
      </c>
      <c r="G40" s="23">
        <v>262.32</v>
      </c>
      <c r="H40" s="2" t="s">
        <v>189</v>
      </c>
      <c r="I40" s="32" t="s">
        <v>16</v>
      </c>
      <c r="J40" s="4"/>
    </row>
    <row r="41" spans="1:10" x14ac:dyDescent="0.25">
      <c r="A41" s="45">
        <v>43881</v>
      </c>
      <c r="B41" s="26" t="s">
        <v>130</v>
      </c>
      <c r="C41" s="35" t="s">
        <v>72</v>
      </c>
      <c r="D41" s="7" t="s">
        <v>155</v>
      </c>
      <c r="E41" s="22">
        <f t="shared" si="0"/>
        <v>81.578512396694208</v>
      </c>
      <c r="F41" s="22">
        <f t="shared" si="1"/>
        <v>17.131487603305782</v>
      </c>
      <c r="G41" s="23">
        <v>98.71</v>
      </c>
      <c r="H41" s="2" t="s">
        <v>209</v>
      </c>
      <c r="I41" s="32" t="s">
        <v>210</v>
      </c>
      <c r="J41" s="4"/>
    </row>
    <row r="42" spans="1:10" s="8" customFormat="1" x14ac:dyDescent="0.25">
      <c r="A42" s="57">
        <v>43881</v>
      </c>
      <c r="B42" s="26" t="s">
        <v>131</v>
      </c>
      <c r="C42" s="35" t="s">
        <v>73</v>
      </c>
      <c r="D42" s="29" t="s">
        <v>156</v>
      </c>
      <c r="E42" s="22">
        <v>88.95</v>
      </c>
      <c r="F42" s="22">
        <v>18.3</v>
      </c>
      <c r="G42" s="23">
        <v>107.25</v>
      </c>
      <c r="H42" s="58" t="s">
        <v>212</v>
      </c>
      <c r="I42" s="15" t="s">
        <v>30</v>
      </c>
    </row>
    <row r="43" spans="1:10" s="8" customFormat="1" x14ac:dyDescent="0.25">
      <c r="A43" s="57">
        <v>43885</v>
      </c>
      <c r="B43" s="26" t="s">
        <v>202</v>
      </c>
      <c r="C43" s="35" t="s">
        <v>66</v>
      </c>
      <c r="D43" s="29" t="s">
        <v>156</v>
      </c>
      <c r="E43" s="22">
        <f t="shared" si="0"/>
        <v>34.198347107438018</v>
      </c>
      <c r="F43" s="22">
        <f t="shared" si="1"/>
        <v>7.1816528925619831</v>
      </c>
      <c r="G43" s="23">
        <v>41.38</v>
      </c>
      <c r="H43" s="58" t="s">
        <v>188</v>
      </c>
      <c r="I43" s="15" t="s">
        <v>28</v>
      </c>
    </row>
    <row r="44" spans="1:10" x14ac:dyDescent="0.25">
      <c r="A44" s="45">
        <v>43892</v>
      </c>
      <c r="B44" s="26" t="s">
        <v>132</v>
      </c>
      <c r="C44" s="35" t="s">
        <v>74</v>
      </c>
      <c r="D44" s="7" t="s">
        <v>155</v>
      </c>
      <c r="E44" s="22">
        <f t="shared" si="0"/>
        <v>69.297520661157023</v>
      </c>
      <c r="F44" s="22">
        <f t="shared" si="1"/>
        <v>14.552479338842975</v>
      </c>
      <c r="G44" s="23">
        <v>83.85</v>
      </c>
      <c r="H44" s="2" t="s">
        <v>187</v>
      </c>
      <c r="I44" s="32" t="s">
        <v>15</v>
      </c>
      <c r="J44" s="4"/>
    </row>
    <row r="45" spans="1:10" x14ac:dyDescent="0.25">
      <c r="A45" s="45">
        <v>43892</v>
      </c>
      <c r="B45" s="26" t="s">
        <v>133</v>
      </c>
      <c r="C45" s="35" t="s">
        <v>75</v>
      </c>
      <c r="D45" s="7" t="s">
        <v>155</v>
      </c>
      <c r="E45" s="22">
        <f>G45/1.1</f>
        <v>89.999999999999986</v>
      </c>
      <c r="F45" s="22">
        <f>E45*0.1</f>
        <v>8.9999999999999982</v>
      </c>
      <c r="G45" s="23">
        <v>99</v>
      </c>
      <c r="H45" s="2" t="s">
        <v>213</v>
      </c>
      <c r="I45" s="32" t="s">
        <v>31</v>
      </c>
      <c r="J45" s="4"/>
    </row>
    <row r="46" spans="1:10" x14ac:dyDescent="0.25">
      <c r="A46" s="45">
        <v>43893</v>
      </c>
      <c r="B46" s="26" t="s">
        <v>134</v>
      </c>
      <c r="C46" s="35" t="s">
        <v>76</v>
      </c>
      <c r="D46" s="7" t="s">
        <v>155</v>
      </c>
      <c r="E46" s="22">
        <f t="shared" si="0"/>
        <v>717.22314049586782</v>
      </c>
      <c r="F46" s="22">
        <f t="shared" si="1"/>
        <v>150.61685950413224</v>
      </c>
      <c r="G46" s="23">
        <v>867.84</v>
      </c>
      <c r="H46" s="2" t="s">
        <v>214</v>
      </c>
      <c r="I46" s="32" t="s">
        <v>32</v>
      </c>
      <c r="J46" s="4"/>
    </row>
    <row r="47" spans="1:10" s="8" customFormat="1" x14ac:dyDescent="0.25">
      <c r="A47" s="57">
        <v>43895</v>
      </c>
      <c r="B47" s="26" t="s">
        <v>135</v>
      </c>
      <c r="C47" s="35" t="s">
        <v>77</v>
      </c>
      <c r="D47" s="29" t="s">
        <v>156</v>
      </c>
      <c r="E47" s="22">
        <v>1118.6500000000001</v>
      </c>
      <c r="F47" s="22">
        <v>0</v>
      </c>
      <c r="G47" s="23">
        <v>1118.6500000000001</v>
      </c>
      <c r="H47" s="58" t="s">
        <v>215</v>
      </c>
      <c r="I47" s="15" t="s">
        <v>33</v>
      </c>
    </row>
    <row r="48" spans="1:10" x14ac:dyDescent="0.25">
      <c r="A48" s="45">
        <v>43893</v>
      </c>
      <c r="B48" s="26" t="s">
        <v>136</v>
      </c>
      <c r="C48" s="35" t="s">
        <v>78</v>
      </c>
      <c r="D48" s="7" t="s">
        <v>155</v>
      </c>
      <c r="E48" s="22">
        <f t="shared" si="0"/>
        <v>66.933884297520663</v>
      </c>
      <c r="F48" s="22">
        <f t="shared" si="1"/>
        <v>14.056115702479339</v>
      </c>
      <c r="G48" s="23">
        <v>80.989999999999995</v>
      </c>
      <c r="H48" s="2" t="s">
        <v>172</v>
      </c>
      <c r="I48" s="32" t="s">
        <v>29</v>
      </c>
      <c r="J48" s="4"/>
    </row>
    <row r="49" spans="1:10" s="5" customFormat="1" x14ac:dyDescent="0.25">
      <c r="A49" s="45">
        <v>43894</v>
      </c>
      <c r="B49" s="26" t="s">
        <v>137</v>
      </c>
      <c r="C49" s="35" t="s">
        <v>79</v>
      </c>
      <c r="D49" s="7" t="s">
        <v>156</v>
      </c>
      <c r="E49" s="22">
        <f t="shared" si="0"/>
        <v>1014.6694214876034</v>
      </c>
      <c r="F49" s="22">
        <f t="shared" si="1"/>
        <v>213.0805785123967</v>
      </c>
      <c r="G49" s="23">
        <v>1227.75</v>
      </c>
      <c r="H49" s="2" t="s">
        <v>190</v>
      </c>
      <c r="I49" s="32" t="s">
        <v>191</v>
      </c>
    </row>
    <row r="50" spans="1:10" x14ac:dyDescent="0.25">
      <c r="A50" s="45">
        <v>43894</v>
      </c>
      <c r="B50" s="26" t="s">
        <v>138</v>
      </c>
      <c r="C50" s="35" t="s">
        <v>75</v>
      </c>
      <c r="D50" s="7" t="s">
        <v>155</v>
      </c>
      <c r="E50" s="22">
        <f>G50/1.1</f>
        <v>1.7999999999999998</v>
      </c>
      <c r="F50" s="22">
        <f>E50*0.1</f>
        <v>0.18</v>
      </c>
      <c r="G50" s="23">
        <v>1.98</v>
      </c>
      <c r="H50" s="2" t="s">
        <v>213</v>
      </c>
      <c r="I50" s="32" t="s">
        <v>31</v>
      </c>
      <c r="J50" s="4"/>
    </row>
    <row r="51" spans="1:10" x14ac:dyDescent="0.25">
      <c r="A51" s="45">
        <v>43896</v>
      </c>
      <c r="B51" s="26" t="s">
        <v>139</v>
      </c>
      <c r="C51" s="35" t="s">
        <v>80</v>
      </c>
      <c r="D51" s="7" t="s">
        <v>156</v>
      </c>
      <c r="E51" s="22">
        <f t="shared" si="0"/>
        <v>681.63636363636363</v>
      </c>
      <c r="F51" s="22">
        <f t="shared" si="1"/>
        <v>143.14363636363635</v>
      </c>
      <c r="G51" s="23">
        <v>824.78</v>
      </c>
      <c r="H51" s="2" t="s">
        <v>203</v>
      </c>
      <c r="I51" s="32" t="s">
        <v>24</v>
      </c>
      <c r="J51" s="4"/>
    </row>
    <row r="52" spans="1:10" x14ac:dyDescent="0.25">
      <c r="A52" s="45">
        <v>43896</v>
      </c>
      <c r="B52" s="26" t="s">
        <v>140</v>
      </c>
      <c r="C52" s="35" t="s">
        <v>81</v>
      </c>
      <c r="D52" s="7" t="s">
        <v>156</v>
      </c>
      <c r="E52" s="22">
        <f t="shared" si="0"/>
        <v>98</v>
      </c>
      <c r="F52" s="22">
        <f t="shared" si="1"/>
        <v>20.58</v>
      </c>
      <c r="G52" s="23">
        <v>118.58</v>
      </c>
      <c r="H52" s="2" t="s">
        <v>204</v>
      </c>
      <c r="I52" s="32" t="s">
        <v>25</v>
      </c>
      <c r="J52" s="4"/>
    </row>
    <row r="53" spans="1:10" x14ac:dyDescent="0.25">
      <c r="A53" s="45">
        <v>43896</v>
      </c>
      <c r="B53" s="26" t="s">
        <v>141</v>
      </c>
      <c r="C53" s="35" t="s">
        <v>82</v>
      </c>
      <c r="D53" s="7" t="s">
        <v>156</v>
      </c>
      <c r="E53" s="22">
        <f t="shared" si="0"/>
        <v>55</v>
      </c>
      <c r="F53" s="22">
        <f t="shared" si="1"/>
        <v>11.549999999999999</v>
      </c>
      <c r="G53" s="23">
        <v>66.55</v>
      </c>
      <c r="H53" s="2" t="s">
        <v>206</v>
      </c>
      <c r="I53" s="32" t="s">
        <v>27</v>
      </c>
      <c r="J53" s="4"/>
    </row>
    <row r="54" spans="1:10" x14ac:dyDescent="0.25">
      <c r="A54" s="45">
        <v>43902</v>
      </c>
      <c r="B54" s="26" t="s">
        <v>142</v>
      </c>
      <c r="C54" s="35" t="s">
        <v>83</v>
      </c>
      <c r="D54" s="7" t="s">
        <v>155</v>
      </c>
      <c r="E54" s="22">
        <f t="shared" si="0"/>
        <v>73.504132231404952</v>
      </c>
      <c r="F54" s="22">
        <f t="shared" si="1"/>
        <v>15.43586776859504</v>
      </c>
      <c r="G54" s="23">
        <v>88.94</v>
      </c>
      <c r="H54" s="2" t="s">
        <v>187</v>
      </c>
      <c r="I54" s="32" t="s">
        <v>15</v>
      </c>
      <c r="J54" s="4"/>
    </row>
    <row r="55" spans="1:10" x14ac:dyDescent="0.25">
      <c r="A55" s="45">
        <v>43902</v>
      </c>
      <c r="B55" s="26" t="s">
        <v>143</v>
      </c>
      <c r="C55" s="35" t="s">
        <v>84</v>
      </c>
      <c r="D55" s="7" t="s">
        <v>155</v>
      </c>
      <c r="E55" s="22">
        <f t="shared" si="0"/>
        <v>45.570247933884296</v>
      </c>
      <c r="F55" s="22">
        <f t="shared" si="1"/>
        <v>9.5697520661157025</v>
      </c>
      <c r="G55" s="23">
        <v>55.14</v>
      </c>
      <c r="H55" s="2" t="s">
        <v>189</v>
      </c>
      <c r="I55" s="32" t="s">
        <v>16</v>
      </c>
      <c r="J55" s="4"/>
    </row>
    <row r="56" spans="1:10" x14ac:dyDescent="0.25">
      <c r="A56" s="45">
        <v>43901</v>
      </c>
      <c r="B56" s="26" t="s">
        <v>144</v>
      </c>
      <c r="C56" s="35" t="s">
        <v>85</v>
      </c>
      <c r="D56" s="7" t="s">
        <v>156</v>
      </c>
      <c r="E56" s="22">
        <f t="shared" si="0"/>
        <v>300</v>
      </c>
      <c r="F56" s="22">
        <f t="shared" si="1"/>
        <v>63</v>
      </c>
      <c r="G56" s="23">
        <v>363</v>
      </c>
      <c r="H56" s="2" t="s">
        <v>216</v>
      </c>
      <c r="I56" s="32" t="s">
        <v>34</v>
      </c>
      <c r="J56" s="4"/>
    </row>
    <row r="57" spans="1:10" x14ac:dyDescent="0.25">
      <c r="A57" s="45">
        <v>43902</v>
      </c>
      <c r="B57" s="26" t="s">
        <v>145</v>
      </c>
      <c r="C57" s="35" t="s">
        <v>53</v>
      </c>
      <c r="D57" s="7" t="s">
        <v>156</v>
      </c>
      <c r="E57" s="22">
        <f t="shared" si="0"/>
        <v>140.81818181818181</v>
      </c>
      <c r="F57" s="22">
        <f t="shared" si="1"/>
        <v>29.57181818181818</v>
      </c>
      <c r="G57" s="23">
        <v>170.39</v>
      </c>
      <c r="H57" s="2" t="s">
        <v>197</v>
      </c>
      <c r="I57" s="32" t="s">
        <v>19</v>
      </c>
      <c r="J57" s="4"/>
    </row>
    <row r="58" spans="1:10" x14ac:dyDescent="0.25">
      <c r="A58" s="45">
        <v>43903</v>
      </c>
      <c r="B58" s="26" t="s">
        <v>146</v>
      </c>
      <c r="C58" s="35" t="s">
        <v>86</v>
      </c>
      <c r="D58" s="7" t="s">
        <v>155</v>
      </c>
      <c r="E58" s="22">
        <f t="shared" si="0"/>
        <v>19.75206611570248</v>
      </c>
      <c r="F58" s="22">
        <f t="shared" si="1"/>
        <v>4.1479338842975206</v>
      </c>
      <c r="G58" s="23">
        <v>23.9</v>
      </c>
      <c r="H58" s="2" t="s">
        <v>189</v>
      </c>
      <c r="I58" s="32" t="s">
        <v>16</v>
      </c>
      <c r="J58" s="4"/>
    </row>
    <row r="59" spans="1:10" x14ac:dyDescent="0.25">
      <c r="A59" s="45">
        <v>43903</v>
      </c>
      <c r="B59" s="26" t="s">
        <v>147</v>
      </c>
      <c r="C59" s="35" t="s">
        <v>87</v>
      </c>
      <c r="D59" s="7" t="s">
        <v>155</v>
      </c>
      <c r="E59" s="22">
        <f t="shared" si="0"/>
        <v>38.628099173553721</v>
      </c>
      <c r="F59" s="22">
        <f t="shared" si="1"/>
        <v>8.1119008264462806</v>
      </c>
      <c r="G59" s="23">
        <v>46.74</v>
      </c>
      <c r="H59" s="2" t="s">
        <v>176</v>
      </c>
      <c r="I59" s="32" t="s">
        <v>17</v>
      </c>
      <c r="J59" s="4"/>
    </row>
    <row r="60" spans="1:10" x14ac:dyDescent="0.25">
      <c r="A60" s="45">
        <v>43903</v>
      </c>
      <c r="B60" s="26" t="s">
        <v>148</v>
      </c>
      <c r="C60" s="35" t="s">
        <v>88</v>
      </c>
      <c r="D60" s="7" t="s">
        <v>156</v>
      </c>
      <c r="E60" s="22">
        <f t="shared" si="0"/>
        <v>500</v>
      </c>
      <c r="F60" s="22">
        <f t="shared" si="1"/>
        <v>105</v>
      </c>
      <c r="G60" s="23">
        <v>605</v>
      </c>
      <c r="H60" s="2" t="s">
        <v>179</v>
      </c>
      <c r="I60" s="32" t="s">
        <v>35</v>
      </c>
      <c r="J60" s="4"/>
    </row>
    <row r="61" spans="1:10" x14ac:dyDescent="0.25">
      <c r="A61" s="45">
        <v>43906</v>
      </c>
      <c r="B61" s="26" t="s">
        <v>149</v>
      </c>
      <c r="C61" s="35" t="s">
        <v>89</v>
      </c>
      <c r="D61" s="7" t="s">
        <v>155</v>
      </c>
      <c r="E61" s="22">
        <f t="shared" si="0"/>
        <v>672.50413223140504</v>
      </c>
      <c r="F61" s="22">
        <f t="shared" si="1"/>
        <v>141.22586776859507</v>
      </c>
      <c r="G61" s="23">
        <v>813.73</v>
      </c>
      <c r="H61" s="2" t="s">
        <v>180</v>
      </c>
      <c r="I61" s="32" t="s">
        <v>36</v>
      </c>
      <c r="J61" s="4"/>
    </row>
    <row r="62" spans="1:10" x14ac:dyDescent="0.25">
      <c r="A62" s="45">
        <v>43917</v>
      </c>
      <c r="B62" s="26" t="s">
        <v>150</v>
      </c>
      <c r="C62" s="35" t="s">
        <v>90</v>
      </c>
      <c r="D62" s="7" t="s">
        <v>155</v>
      </c>
      <c r="E62" s="22">
        <f t="shared" si="0"/>
        <v>94.140495867768593</v>
      </c>
      <c r="F62" s="22">
        <f t="shared" si="1"/>
        <v>19.769504132231404</v>
      </c>
      <c r="G62" s="23">
        <v>113.91</v>
      </c>
      <c r="H62" s="2" t="s">
        <v>176</v>
      </c>
      <c r="I62" s="32" t="s">
        <v>17</v>
      </c>
      <c r="J62" s="4"/>
    </row>
    <row r="63" spans="1:10" x14ac:dyDescent="0.25">
      <c r="A63" s="45">
        <v>43913</v>
      </c>
      <c r="B63" s="26" t="s">
        <v>151</v>
      </c>
      <c r="C63" s="35" t="s">
        <v>91</v>
      </c>
      <c r="D63" s="7" t="s">
        <v>156</v>
      </c>
      <c r="E63" s="22">
        <f t="shared" si="0"/>
        <v>500</v>
      </c>
      <c r="F63" s="22">
        <f t="shared" si="1"/>
        <v>105</v>
      </c>
      <c r="G63" s="23">
        <v>605</v>
      </c>
      <c r="H63" s="2" t="s">
        <v>179</v>
      </c>
      <c r="I63" s="32" t="s">
        <v>211</v>
      </c>
      <c r="J63" s="4"/>
    </row>
    <row r="64" spans="1:10" x14ac:dyDescent="0.25">
      <c r="A64" s="45">
        <v>43917</v>
      </c>
      <c r="B64" s="26" t="s">
        <v>152</v>
      </c>
      <c r="C64" s="35" t="s">
        <v>92</v>
      </c>
      <c r="D64" s="7" t="s">
        <v>155</v>
      </c>
      <c r="E64" s="22">
        <f t="shared" si="0"/>
        <v>601.52066115702485</v>
      </c>
      <c r="F64" s="22">
        <f t="shared" si="1"/>
        <v>126.31933884297521</v>
      </c>
      <c r="G64" s="23">
        <v>727.84</v>
      </c>
      <c r="H64" s="2" t="s">
        <v>178</v>
      </c>
      <c r="I64" s="32" t="s">
        <v>37</v>
      </c>
      <c r="J64" s="4"/>
    </row>
    <row r="65" spans="1:10" x14ac:dyDescent="0.25">
      <c r="A65" s="45">
        <v>43916</v>
      </c>
      <c r="B65" s="26" t="s">
        <v>153</v>
      </c>
      <c r="C65" s="35" t="s">
        <v>93</v>
      </c>
      <c r="D65" s="7" t="s">
        <v>155</v>
      </c>
      <c r="E65" s="22">
        <f t="shared" si="0"/>
        <v>1240</v>
      </c>
      <c r="F65" s="22">
        <f t="shared" si="1"/>
        <v>260.39999999999998</v>
      </c>
      <c r="G65" s="23">
        <v>1500.4</v>
      </c>
      <c r="H65" s="2" t="s">
        <v>217</v>
      </c>
      <c r="I65" s="32" t="s">
        <v>218</v>
      </c>
      <c r="J65" s="4"/>
    </row>
    <row r="66" spans="1:10" s="8" customFormat="1" x14ac:dyDescent="0.25">
      <c r="A66" s="45">
        <v>43917</v>
      </c>
      <c r="B66" s="26" t="s">
        <v>154</v>
      </c>
      <c r="C66" s="35" t="s">
        <v>94</v>
      </c>
      <c r="D66" s="7" t="s">
        <v>155</v>
      </c>
      <c r="E66" s="22">
        <f t="shared" si="0"/>
        <v>47.504132231404959</v>
      </c>
      <c r="F66" s="22">
        <f t="shared" si="1"/>
        <v>9.975867768595041</v>
      </c>
      <c r="G66" s="23">
        <v>57.48</v>
      </c>
      <c r="H66" s="2" t="s">
        <v>177</v>
      </c>
      <c r="I66" s="32" t="s">
        <v>38</v>
      </c>
    </row>
    <row r="67" spans="1:10" x14ac:dyDescent="0.25">
      <c r="A67" s="45">
        <v>43878</v>
      </c>
      <c r="B67" s="26" t="s">
        <v>161</v>
      </c>
      <c r="C67" s="35" t="s">
        <v>170</v>
      </c>
      <c r="D67" s="7" t="s">
        <v>159</v>
      </c>
      <c r="E67" s="22">
        <f>G67/1.21</f>
        <v>3846.4462809917354</v>
      </c>
      <c r="F67" s="22">
        <f>E67*0.21</f>
        <v>807.7537190082644</v>
      </c>
      <c r="G67" s="23">
        <v>4654.2</v>
      </c>
      <c r="H67" s="2" t="s">
        <v>172</v>
      </c>
      <c r="I67" s="32" t="s">
        <v>29</v>
      </c>
      <c r="J67" s="4"/>
    </row>
    <row r="68" spans="1:10" x14ac:dyDescent="0.25">
      <c r="A68" s="45">
        <v>43886</v>
      </c>
      <c r="B68" s="26" t="s">
        <v>162</v>
      </c>
      <c r="C68" s="35" t="s">
        <v>169</v>
      </c>
      <c r="D68" s="7" t="s">
        <v>160</v>
      </c>
      <c r="E68" s="22">
        <f t="shared" ref="E68:E127" si="2">G68/1.21</f>
        <v>4870</v>
      </c>
      <c r="F68" s="22">
        <f t="shared" ref="F68:F127" si="3">E68*0.21</f>
        <v>1022.6999999999999</v>
      </c>
      <c r="G68" s="23">
        <v>5892.7</v>
      </c>
      <c r="H68" s="2" t="s">
        <v>173</v>
      </c>
      <c r="I68" s="32" t="s">
        <v>166</v>
      </c>
      <c r="J68" s="4"/>
    </row>
    <row r="69" spans="1:10" x14ac:dyDescent="0.25">
      <c r="A69" s="45">
        <v>43908</v>
      </c>
      <c r="B69" s="26" t="s">
        <v>163</v>
      </c>
      <c r="C69" s="35" t="s">
        <v>171</v>
      </c>
      <c r="D69" s="7" t="s">
        <v>160</v>
      </c>
      <c r="E69" s="22">
        <f t="shared" si="2"/>
        <v>15000</v>
      </c>
      <c r="F69" s="22">
        <f t="shared" si="3"/>
        <v>3150</v>
      </c>
      <c r="G69" s="23">
        <v>18150</v>
      </c>
      <c r="H69" s="2" t="s">
        <v>174</v>
      </c>
      <c r="I69" s="32" t="s">
        <v>167</v>
      </c>
      <c r="J69" s="4"/>
    </row>
    <row r="70" spans="1:10" x14ac:dyDescent="0.25">
      <c r="A70" s="45">
        <v>43914</v>
      </c>
      <c r="B70" s="26" t="s">
        <v>164</v>
      </c>
      <c r="C70" s="35" t="s">
        <v>157</v>
      </c>
      <c r="D70" s="7" t="s">
        <v>159</v>
      </c>
      <c r="E70" s="22">
        <f t="shared" si="2"/>
        <v>4599.1735537190089</v>
      </c>
      <c r="F70" s="22">
        <f t="shared" si="3"/>
        <v>965.82644628099183</v>
      </c>
      <c r="G70" s="23">
        <v>5565</v>
      </c>
      <c r="H70" s="2" t="s">
        <v>175</v>
      </c>
      <c r="I70" s="32" t="s">
        <v>168</v>
      </c>
      <c r="J70" s="4"/>
    </row>
    <row r="71" spans="1:10" x14ac:dyDescent="0.25">
      <c r="A71" s="45">
        <v>43916</v>
      </c>
      <c r="B71" s="26" t="s">
        <v>165</v>
      </c>
      <c r="C71" s="35" t="s">
        <v>158</v>
      </c>
      <c r="D71" s="7" t="s">
        <v>159</v>
      </c>
      <c r="E71" s="22">
        <f t="shared" si="2"/>
        <v>3184</v>
      </c>
      <c r="F71" s="22">
        <f t="shared" si="3"/>
        <v>668.64</v>
      </c>
      <c r="G71" s="23">
        <v>3852.64</v>
      </c>
      <c r="H71" s="2" t="s">
        <v>176</v>
      </c>
      <c r="I71" s="32" t="s">
        <v>17</v>
      </c>
      <c r="J71" s="4"/>
    </row>
    <row r="72" spans="1:10" x14ac:dyDescent="0.25">
      <c r="A72" s="59" t="s">
        <v>219</v>
      </c>
      <c r="B72" s="26" t="s">
        <v>345</v>
      </c>
      <c r="C72" s="35" t="s">
        <v>250</v>
      </c>
      <c r="D72" s="7" t="s">
        <v>159</v>
      </c>
      <c r="E72" s="22">
        <f t="shared" si="2"/>
        <v>40.371900826446286</v>
      </c>
      <c r="F72" s="22">
        <f t="shared" si="3"/>
        <v>8.4780991735537192</v>
      </c>
      <c r="G72" s="23">
        <v>48.85</v>
      </c>
      <c r="H72" s="2" t="s">
        <v>308</v>
      </c>
      <c r="I72" s="32" t="s">
        <v>307</v>
      </c>
      <c r="J72" s="4"/>
    </row>
    <row r="73" spans="1:10" x14ac:dyDescent="0.25">
      <c r="A73" s="59" t="s">
        <v>220</v>
      </c>
      <c r="B73" s="26" t="s">
        <v>346</v>
      </c>
      <c r="C73" s="35" t="s">
        <v>251</v>
      </c>
      <c r="D73" s="7" t="s">
        <v>159</v>
      </c>
      <c r="E73" s="22">
        <f t="shared" si="2"/>
        <v>16.446280991735538</v>
      </c>
      <c r="F73" s="22">
        <f t="shared" si="3"/>
        <v>3.4537190082644629</v>
      </c>
      <c r="G73" s="22">
        <v>19.899999999999999</v>
      </c>
      <c r="H73" s="2" t="s">
        <v>308</v>
      </c>
      <c r="I73" s="32" t="s">
        <v>307</v>
      </c>
      <c r="J73" s="4"/>
    </row>
    <row r="74" spans="1:10" x14ac:dyDescent="0.25">
      <c r="A74" s="59" t="s">
        <v>220</v>
      </c>
      <c r="B74" s="26" t="s">
        <v>347</v>
      </c>
      <c r="C74" s="35" t="s">
        <v>252</v>
      </c>
      <c r="D74" s="7" t="s">
        <v>156</v>
      </c>
      <c r="E74" s="22">
        <f t="shared" si="2"/>
        <v>5.6363636363636367</v>
      </c>
      <c r="F74" s="22">
        <f t="shared" si="3"/>
        <v>1.1836363636363636</v>
      </c>
      <c r="G74" s="23">
        <v>6.82</v>
      </c>
      <c r="H74" s="2" t="s">
        <v>310</v>
      </c>
      <c r="I74" s="32" t="s">
        <v>309</v>
      </c>
      <c r="J74" s="4"/>
    </row>
    <row r="75" spans="1:10" x14ac:dyDescent="0.25">
      <c r="A75" s="59" t="s">
        <v>220</v>
      </c>
      <c r="B75" s="26" t="s">
        <v>350</v>
      </c>
      <c r="C75" s="35" t="s">
        <v>253</v>
      </c>
      <c r="D75" s="7" t="s">
        <v>159</v>
      </c>
      <c r="E75" s="22">
        <f t="shared" si="2"/>
        <v>13.413223140495868</v>
      </c>
      <c r="F75" s="22">
        <f t="shared" si="3"/>
        <v>2.8167768595041323</v>
      </c>
      <c r="G75" s="23">
        <v>16.23</v>
      </c>
      <c r="H75" s="2" t="s">
        <v>312</v>
      </c>
      <c r="I75" s="32" t="s">
        <v>311</v>
      </c>
      <c r="J75" s="4"/>
    </row>
    <row r="76" spans="1:10" x14ac:dyDescent="0.25">
      <c r="A76" s="59" t="s">
        <v>220</v>
      </c>
      <c r="B76" s="26" t="s">
        <v>349</v>
      </c>
      <c r="C76" s="35" t="s">
        <v>254</v>
      </c>
      <c r="D76" s="7" t="s">
        <v>156</v>
      </c>
      <c r="E76" s="22">
        <v>40.020000000000003</v>
      </c>
      <c r="F76" s="22">
        <v>7.54</v>
      </c>
      <c r="G76" s="23">
        <v>47.56</v>
      </c>
      <c r="H76" s="2" t="s">
        <v>314</v>
      </c>
      <c r="I76" s="32" t="s">
        <v>313</v>
      </c>
      <c r="J76" s="4"/>
    </row>
    <row r="77" spans="1:10" x14ac:dyDescent="0.25">
      <c r="A77" s="59" t="s">
        <v>221</v>
      </c>
      <c r="B77" s="26" t="s">
        <v>352</v>
      </c>
      <c r="C77" s="35" t="s">
        <v>255</v>
      </c>
      <c r="D77" s="7" t="s">
        <v>159</v>
      </c>
      <c r="E77" s="22">
        <f t="shared" si="2"/>
        <v>24.669421487603309</v>
      </c>
      <c r="F77" s="22">
        <f t="shared" si="3"/>
        <v>5.1805785123966945</v>
      </c>
      <c r="G77" s="23">
        <v>29.85</v>
      </c>
      <c r="H77" s="2" t="s">
        <v>308</v>
      </c>
      <c r="I77" s="32" t="s">
        <v>307</v>
      </c>
      <c r="J77" s="4"/>
    </row>
    <row r="78" spans="1:10" x14ac:dyDescent="0.25">
      <c r="A78" s="59" t="s">
        <v>221</v>
      </c>
      <c r="B78" s="26" t="s">
        <v>348</v>
      </c>
      <c r="C78" s="35" t="s">
        <v>256</v>
      </c>
      <c r="D78" s="7" t="s">
        <v>159</v>
      </c>
      <c r="E78" s="22">
        <f t="shared" si="2"/>
        <v>25.404958677685951</v>
      </c>
      <c r="F78" s="22">
        <f t="shared" si="3"/>
        <v>5.3350413223140496</v>
      </c>
      <c r="G78" s="23">
        <v>30.74</v>
      </c>
      <c r="H78" s="2" t="s">
        <v>184</v>
      </c>
      <c r="I78" s="32" t="s">
        <v>185</v>
      </c>
      <c r="J78" s="4"/>
    </row>
    <row r="79" spans="1:10" x14ac:dyDescent="0.25">
      <c r="A79" s="59" t="s">
        <v>221</v>
      </c>
      <c r="B79" s="26" t="s">
        <v>353</v>
      </c>
      <c r="C79" s="35" t="s">
        <v>257</v>
      </c>
      <c r="D79" s="7" t="s">
        <v>159</v>
      </c>
      <c r="E79" s="22">
        <f t="shared" si="2"/>
        <v>1.5619834710743801</v>
      </c>
      <c r="F79" s="22">
        <f t="shared" si="3"/>
        <v>0.32801652892561978</v>
      </c>
      <c r="G79" s="23">
        <v>1.89</v>
      </c>
      <c r="H79" s="2" t="s">
        <v>316</v>
      </c>
      <c r="I79" s="32" t="s">
        <v>315</v>
      </c>
      <c r="J79" s="4"/>
    </row>
    <row r="80" spans="1:10" x14ac:dyDescent="0.25">
      <c r="A80" s="59" t="s">
        <v>221</v>
      </c>
      <c r="B80" s="26" t="s">
        <v>351</v>
      </c>
      <c r="C80" s="35" t="s">
        <v>258</v>
      </c>
      <c r="D80" s="7" t="s">
        <v>159</v>
      </c>
      <c r="E80" s="22">
        <f t="shared" si="2"/>
        <v>2.1735537190082646</v>
      </c>
      <c r="F80" s="22">
        <f t="shared" si="3"/>
        <v>0.45644628099173556</v>
      </c>
      <c r="G80" s="23">
        <v>2.63</v>
      </c>
      <c r="H80" s="2" t="s">
        <v>316</v>
      </c>
      <c r="I80" s="32" t="s">
        <v>315</v>
      </c>
      <c r="J80" s="4"/>
    </row>
    <row r="81" spans="1:10" x14ac:dyDescent="0.25">
      <c r="A81" s="59" t="s">
        <v>221</v>
      </c>
      <c r="B81" s="26" t="s">
        <v>354</v>
      </c>
      <c r="C81" s="35" t="s">
        <v>259</v>
      </c>
      <c r="D81" s="7" t="s">
        <v>156</v>
      </c>
      <c r="E81" s="22">
        <f t="shared" si="2"/>
        <v>3.4793388429752068</v>
      </c>
      <c r="F81" s="22">
        <f t="shared" si="3"/>
        <v>0.7306611570247934</v>
      </c>
      <c r="G81" s="23">
        <v>4.21</v>
      </c>
      <c r="H81" s="2" t="s">
        <v>310</v>
      </c>
      <c r="I81" s="32" t="s">
        <v>309</v>
      </c>
      <c r="J81" s="4"/>
    </row>
    <row r="82" spans="1:10" x14ac:dyDescent="0.25">
      <c r="A82" s="59" t="s">
        <v>221</v>
      </c>
      <c r="B82" s="26" t="s">
        <v>355</v>
      </c>
      <c r="C82" s="35" t="s">
        <v>260</v>
      </c>
      <c r="D82" s="7" t="s">
        <v>156</v>
      </c>
      <c r="E82" s="22">
        <f t="shared" si="2"/>
        <v>3.1818181818181821</v>
      </c>
      <c r="F82" s="22">
        <f t="shared" si="3"/>
        <v>0.66818181818181821</v>
      </c>
      <c r="G82" s="23">
        <v>3.85</v>
      </c>
      <c r="H82" s="2" t="s">
        <v>317</v>
      </c>
      <c r="I82" s="32" t="s">
        <v>318</v>
      </c>
      <c r="J82" s="4"/>
    </row>
    <row r="83" spans="1:10" x14ac:dyDescent="0.25">
      <c r="A83" s="59" t="s">
        <v>221</v>
      </c>
      <c r="B83" s="26" t="s">
        <v>356</v>
      </c>
      <c r="C83" s="35" t="s">
        <v>261</v>
      </c>
      <c r="D83" s="7" t="s">
        <v>159</v>
      </c>
      <c r="E83" s="22">
        <f t="shared" si="2"/>
        <v>3.9917355371900829</v>
      </c>
      <c r="F83" s="22">
        <f t="shared" si="3"/>
        <v>0.8382644628099174</v>
      </c>
      <c r="G83" s="23">
        <v>4.83</v>
      </c>
      <c r="H83" s="2" t="s">
        <v>187</v>
      </c>
      <c r="I83" s="32" t="s">
        <v>15</v>
      </c>
      <c r="J83" s="4"/>
    </row>
    <row r="84" spans="1:10" x14ac:dyDescent="0.25">
      <c r="A84" s="59" t="s">
        <v>221</v>
      </c>
      <c r="B84" s="26" t="s">
        <v>357</v>
      </c>
      <c r="C84" s="35" t="s">
        <v>262</v>
      </c>
      <c r="D84" s="7" t="s">
        <v>159</v>
      </c>
      <c r="E84" s="22">
        <f>G84/1.04</f>
        <v>47.365384615384613</v>
      </c>
      <c r="F84" s="22">
        <f>E84*0.04</f>
        <v>1.8946153846153846</v>
      </c>
      <c r="G84" s="23">
        <v>49.26</v>
      </c>
      <c r="H84" s="2" t="s">
        <v>320</v>
      </c>
      <c r="I84" s="32" t="s">
        <v>319</v>
      </c>
      <c r="J84" s="4"/>
    </row>
    <row r="85" spans="1:10" x14ac:dyDescent="0.25">
      <c r="A85" s="59" t="s">
        <v>222</v>
      </c>
      <c r="B85" s="26" t="s">
        <v>358</v>
      </c>
      <c r="C85" s="35" t="s">
        <v>263</v>
      </c>
      <c r="D85" s="7" t="s">
        <v>159</v>
      </c>
      <c r="E85" s="22">
        <f t="shared" si="2"/>
        <v>11.363636363636363</v>
      </c>
      <c r="F85" s="22">
        <f t="shared" si="3"/>
        <v>2.3863636363636362</v>
      </c>
      <c r="G85" s="23">
        <v>13.75</v>
      </c>
      <c r="H85" s="2" t="s">
        <v>322</v>
      </c>
      <c r="I85" s="32" t="s">
        <v>321</v>
      </c>
      <c r="J85" s="4"/>
    </row>
    <row r="86" spans="1:10" x14ac:dyDescent="0.25">
      <c r="A86" s="59" t="s">
        <v>222</v>
      </c>
      <c r="B86" s="26" t="s">
        <v>359</v>
      </c>
      <c r="C86" s="35" t="s">
        <v>264</v>
      </c>
      <c r="D86" s="7" t="s">
        <v>159</v>
      </c>
      <c r="E86" s="22">
        <f t="shared" si="2"/>
        <v>2.2727272727272729</v>
      </c>
      <c r="F86" s="22">
        <f t="shared" si="3"/>
        <v>0.47727272727272729</v>
      </c>
      <c r="G86" s="23">
        <v>2.75</v>
      </c>
      <c r="H86" s="2" t="s">
        <v>322</v>
      </c>
      <c r="I86" s="32" t="s">
        <v>321</v>
      </c>
      <c r="J86" s="4"/>
    </row>
    <row r="87" spans="1:10" x14ac:dyDescent="0.25">
      <c r="A87" s="59" t="s">
        <v>222</v>
      </c>
      <c r="B87" s="26" t="s">
        <v>360</v>
      </c>
      <c r="C87" s="35" t="s">
        <v>265</v>
      </c>
      <c r="D87" s="7" t="s">
        <v>159</v>
      </c>
      <c r="E87" s="22">
        <f>G87/1.04</f>
        <v>41.59615384615384</v>
      </c>
      <c r="F87" s="22">
        <f>E87*0.04</f>
        <v>1.6638461538461535</v>
      </c>
      <c r="G87" s="23">
        <v>43.26</v>
      </c>
      <c r="H87" s="2" t="s">
        <v>320</v>
      </c>
      <c r="I87" s="32" t="s">
        <v>319</v>
      </c>
      <c r="J87" s="4"/>
    </row>
    <row r="88" spans="1:10" x14ac:dyDescent="0.25">
      <c r="A88" s="59" t="s">
        <v>223</v>
      </c>
      <c r="B88" s="26" t="s">
        <v>361</v>
      </c>
      <c r="C88" s="35" t="s">
        <v>266</v>
      </c>
      <c r="D88" s="7" t="s">
        <v>156</v>
      </c>
      <c r="E88" s="22">
        <f t="shared" si="2"/>
        <v>1.4876033057851241</v>
      </c>
      <c r="F88" s="22">
        <f t="shared" si="3"/>
        <v>0.31239669421487604</v>
      </c>
      <c r="G88" s="23">
        <v>1.8</v>
      </c>
      <c r="H88" s="2" t="s">
        <v>344</v>
      </c>
      <c r="I88" s="32" t="s">
        <v>343</v>
      </c>
      <c r="J88" s="4"/>
    </row>
    <row r="89" spans="1:10" s="8" customFormat="1" x14ac:dyDescent="0.25">
      <c r="A89" s="59" t="s">
        <v>224</v>
      </c>
      <c r="B89" s="26" t="s">
        <v>362</v>
      </c>
      <c r="C89" s="35" t="s">
        <v>267</v>
      </c>
      <c r="D89" s="7" t="s">
        <v>159</v>
      </c>
      <c r="E89" s="22">
        <f t="shared" si="2"/>
        <v>18.966942148760332</v>
      </c>
      <c r="F89" s="22">
        <f t="shared" si="3"/>
        <v>3.9830578512396695</v>
      </c>
      <c r="G89" s="23">
        <v>22.95</v>
      </c>
      <c r="H89" s="2" t="s">
        <v>316</v>
      </c>
      <c r="I89" s="32" t="s">
        <v>315</v>
      </c>
    </row>
    <row r="90" spans="1:10" x14ac:dyDescent="0.25">
      <c r="A90" s="59" t="s">
        <v>225</v>
      </c>
      <c r="B90" s="26" t="s">
        <v>363</v>
      </c>
      <c r="C90" s="35" t="s">
        <v>268</v>
      </c>
      <c r="D90" s="7" t="s">
        <v>159</v>
      </c>
      <c r="E90" s="22">
        <f t="shared" si="2"/>
        <v>16.446280991735538</v>
      </c>
      <c r="F90" s="22">
        <f t="shared" si="3"/>
        <v>3.4537190082644629</v>
      </c>
      <c r="G90" s="23">
        <v>19.899999999999999</v>
      </c>
      <c r="H90" s="2" t="s">
        <v>308</v>
      </c>
      <c r="I90" s="32" t="s">
        <v>307</v>
      </c>
      <c r="J90" s="4"/>
    </row>
    <row r="91" spans="1:10" x14ac:dyDescent="0.25">
      <c r="A91" s="59" t="s">
        <v>226</v>
      </c>
      <c r="B91" s="26" t="s">
        <v>364</v>
      </c>
      <c r="C91" s="35" t="s">
        <v>269</v>
      </c>
      <c r="D91" s="7" t="s">
        <v>159</v>
      </c>
      <c r="E91" s="22">
        <f>G91/1.1</f>
        <v>45.9</v>
      </c>
      <c r="F91" s="22">
        <f>E91*0.1</f>
        <v>4.59</v>
      </c>
      <c r="G91" s="23">
        <v>50.49</v>
      </c>
      <c r="H91" s="2" t="s">
        <v>213</v>
      </c>
      <c r="I91" s="32" t="s">
        <v>31</v>
      </c>
      <c r="J91" s="4"/>
    </row>
    <row r="92" spans="1:10" x14ac:dyDescent="0.25">
      <c r="A92" s="59" t="s">
        <v>226</v>
      </c>
      <c r="B92" s="26" t="s">
        <v>365</v>
      </c>
      <c r="C92" s="35" t="s">
        <v>270</v>
      </c>
      <c r="D92" s="7" t="s">
        <v>159</v>
      </c>
      <c r="E92" s="22">
        <f t="shared" si="2"/>
        <v>6.4132231404958677</v>
      </c>
      <c r="F92" s="22">
        <f t="shared" si="3"/>
        <v>1.3467768595041321</v>
      </c>
      <c r="G92" s="23">
        <v>7.76</v>
      </c>
      <c r="H92" s="2" t="s">
        <v>316</v>
      </c>
      <c r="I92" s="32" t="s">
        <v>315</v>
      </c>
      <c r="J92" s="4"/>
    </row>
    <row r="93" spans="1:10" x14ac:dyDescent="0.25">
      <c r="A93" s="59" t="s">
        <v>227</v>
      </c>
      <c r="B93" s="26" t="s">
        <v>366</v>
      </c>
      <c r="C93" s="35" t="s">
        <v>271</v>
      </c>
      <c r="D93" s="7" t="s">
        <v>159</v>
      </c>
      <c r="E93" s="22">
        <f t="shared" si="2"/>
        <v>1.6528925619834711</v>
      </c>
      <c r="F93" s="22">
        <f t="shared" si="3"/>
        <v>0.34710743801652894</v>
      </c>
      <c r="G93" s="23">
        <v>2</v>
      </c>
      <c r="H93" s="2" t="s">
        <v>342</v>
      </c>
      <c r="I93" s="32" t="s">
        <v>341</v>
      </c>
      <c r="J93" s="4"/>
    </row>
    <row r="94" spans="1:10" x14ac:dyDescent="0.25">
      <c r="A94" s="59" t="s">
        <v>228</v>
      </c>
      <c r="B94" s="26" t="s">
        <v>367</v>
      </c>
      <c r="C94" s="35" t="s">
        <v>272</v>
      </c>
      <c r="D94" s="7" t="s">
        <v>159</v>
      </c>
      <c r="E94" s="22">
        <f t="shared" si="2"/>
        <v>5</v>
      </c>
      <c r="F94" s="22">
        <f t="shared" si="3"/>
        <v>1.05</v>
      </c>
      <c r="G94" s="23">
        <v>6.05</v>
      </c>
      <c r="H94" s="2" t="s">
        <v>189</v>
      </c>
      <c r="I94" s="32" t="s">
        <v>16</v>
      </c>
      <c r="J94" s="4"/>
    </row>
    <row r="95" spans="1:10" x14ac:dyDescent="0.25">
      <c r="A95" s="59" t="s">
        <v>228</v>
      </c>
      <c r="B95" s="26" t="s">
        <v>368</v>
      </c>
      <c r="C95" s="35" t="s">
        <v>273</v>
      </c>
      <c r="D95" s="7" t="s">
        <v>159</v>
      </c>
      <c r="E95" s="22">
        <f>G95/1.1</f>
        <v>56.181818181818173</v>
      </c>
      <c r="F95" s="22">
        <f>E95*0.1</f>
        <v>5.6181818181818173</v>
      </c>
      <c r="G95" s="23">
        <v>61.8</v>
      </c>
      <c r="H95" s="2" t="s">
        <v>324</v>
      </c>
      <c r="I95" s="32" t="s">
        <v>323</v>
      </c>
      <c r="J95" s="4"/>
    </row>
    <row r="96" spans="1:10" x14ac:dyDescent="0.25">
      <c r="A96" s="59" t="s">
        <v>229</v>
      </c>
      <c r="B96" s="26" t="s">
        <v>369</v>
      </c>
      <c r="C96" s="35" t="s">
        <v>274</v>
      </c>
      <c r="D96" s="7" t="s">
        <v>159</v>
      </c>
      <c r="E96" s="22">
        <f>G96/1.1</f>
        <v>56.181818181818173</v>
      </c>
      <c r="F96" s="22">
        <f>E96*0.1</f>
        <v>5.6181818181818173</v>
      </c>
      <c r="G96" s="23">
        <v>61.8</v>
      </c>
      <c r="H96" s="2" t="s">
        <v>324</v>
      </c>
      <c r="I96" s="32" t="s">
        <v>323</v>
      </c>
      <c r="J96" s="4"/>
    </row>
    <row r="97" spans="1:10" x14ac:dyDescent="0.25">
      <c r="A97" s="59" t="s">
        <v>230</v>
      </c>
      <c r="B97" s="26" t="s">
        <v>370</v>
      </c>
      <c r="C97" s="35" t="s">
        <v>275</v>
      </c>
      <c r="D97" s="7" t="s">
        <v>159</v>
      </c>
      <c r="E97" s="22">
        <f t="shared" si="2"/>
        <v>15.198347107438018</v>
      </c>
      <c r="F97" s="22">
        <f t="shared" si="3"/>
        <v>3.1916528925619834</v>
      </c>
      <c r="G97" s="23">
        <v>18.39</v>
      </c>
      <c r="H97" s="2" t="s">
        <v>184</v>
      </c>
      <c r="I97" s="32" t="s">
        <v>185</v>
      </c>
      <c r="J97" s="4"/>
    </row>
    <row r="98" spans="1:10" x14ac:dyDescent="0.25">
      <c r="A98" s="59" t="s">
        <v>230</v>
      </c>
      <c r="B98" s="26" t="s">
        <v>371</v>
      </c>
      <c r="C98" s="35" t="s">
        <v>276</v>
      </c>
      <c r="D98" s="7" t="s">
        <v>159</v>
      </c>
      <c r="E98" s="22">
        <f t="shared" si="2"/>
        <v>16.495867768595044</v>
      </c>
      <c r="F98" s="22">
        <f t="shared" si="3"/>
        <v>3.464132231404959</v>
      </c>
      <c r="G98" s="23">
        <v>19.96</v>
      </c>
      <c r="H98" s="2" t="s">
        <v>340</v>
      </c>
      <c r="I98" s="32" t="s">
        <v>339</v>
      </c>
      <c r="J98" s="4"/>
    </row>
    <row r="99" spans="1:10" x14ac:dyDescent="0.25">
      <c r="A99" s="59" t="s">
        <v>230</v>
      </c>
      <c r="B99" s="26" t="s">
        <v>372</v>
      </c>
      <c r="C99" s="35" t="s">
        <v>277</v>
      </c>
      <c r="D99" s="7" t="s">
        <v>159</v>
      </c>
      <c r="E99" s="22">
        <f>G99/1.04</f>
        <v>55.08653846153846</v>
      </c>
      <c r="F99" s="22">
        <f>E99*0.04</f>
        <v>2.2034615384615384</v>
      </c>
      <c r="G99" s="23">
        <v>57.29</v>
      </c>
      <c r="H99" s="2" t="s">
        <v>320</v>
      </c>
      <c r="I99" s="32" t="s">
        <v>319</v>
      </c>
      <c r="J99" s="4"/>
    </row>
    <row r="100" spans="1:10" x14ac:dyDescent="0.25">
      <c r="A100" s="59" t="s">
        <v>231</v>
      </c>
      <c r="B100" s="26" t="s">
        <v>373</v>
      </c>
      <c r="C100" s="35" t="s">
        <v>278</v>
      </c>
      <c r="D100" s="7" t="s">
        <v>156</v>
      </c>
      <c r="E100" s="22">
        <v>31.41</v>
      </c>
      <c r="F100" s="22">
        <v>5.74</v>
      </c>
      <c r="G100" s="23">
        <v>37.15</v>
      </c>
      <c r="H100" s="2" t="s">
        <v>314</v>
      </c>
      <c r="I100" s="32" t="s">
        <v>313</v>
      </c>
      <c r="J100" s="4"/>
    </row>
    <row r="101" spans="1:10" x14ac:dyDescent="0.25">
      <c r="A101" s="59" t="s">
        <v>232</v>
      </c>
      <c r="B101" s="26" t="s">
        <v>374</v>
      </c>
      <c r="C101" s="35" t="s">
        <v>279</v>
      </c>
      <c r="D101" s="7" t="s">
        <v>156</v>
      </c>
      <c r="E101" s="22">
        <v>31.41</v>
      </c>
      <c r="F101" s="22">
        <v>5.74</v>
      </c>
      <c r="G101" s="23">
        <v>37.15</v>
      </c>
      <c r="H101" s="2" t="s">
        <v>314</v>
      </c>
      <c r="I101" s="32" t="s">
        <v>313</v>
      </c>
    </row>
    <row r="102" spans="1:10" x14ac:dyDescent="0.25">
      <c r="A102" s="59" t="s">
        <v>232</v>
      </c>
      <c r="B102" s="26" t="s">
        <v>375</v>
      </c>
      <c r="C102" s="35" t="s">
        <v>280</v>
      </c>
      <c r="D102" s="7" t="s">
        <v>159</v>
      </c>
      <c r="E102" s="22">
        <f t="shared" si="2"/>
        <v>9</v>
      </c>
      <c r="F102" s="22">
        <f t="shared" si="3"/>
        <v>1.89</v>
      </c>
      <c r="G102" s="23">
        <v>10.89</v>
      </c>
      <c r="H102" s="2" t="s">
        <v>189</v>
      </c>
      <c r="I102" s="32" t="s">
        <v>16</v>
      </c>
    </row>
    <row r="103" spans="1:10" x14ac:dyDescent="0.25">
      <c r="A103" s="59" t="s">
        <v>232</v>
      </c>
      <c r="B103" s="26" t="s">
        <v>376</v>
      </c>
      <c r="C103" s="35" t="s">
        <v>281</v>
      </c>
      <c r="D103" s="7" t="s">
        <v>159</v>
      </c>
      <c r="E103" s="22">
        <f t="shared" si="2"/>
        <v>22.636363636363637</v>
      </c>
      <c r="F103" s="22">
        <f t="shared" si="3"/>
        <v>4.7536363636363639</v>
      </c>
      <c r="G103" s="23">
        <v>27.39</v>
      </c>
      <c r="H103" s="2" t="s">
        <v>316</v>
      </c>
      <c r="I103" s="32" t="s">
        <v>315</v>
      </c>
    </row>
    <row r="104" spans="1:10" s="8" customFormat="1" x14ac:dyDescent="0.25">
      <c r="A104" s="59" t="s">
        <v>233</v>
      </c>
      <c r="B104" s="26" t="s">
        <v>377</v>
      </c>
      <c r="C104" s="35" t="s">
        <v>282</v>
      </c>
      <c r="D104" s="7" t="s">
        <v>156</v>
      </c>
      <c r="E104" s="22">
        <v>31.41</v>
      </c>
      <c r="F104" s="22">
        <v>5.74</v>
      </c>
      <c r="G104" s="23">
        <v>37.15</v>
      </c>
      <c r="H104" s="2" t="s">
        <v>314</v>
      </c>
      <c r="I104" s="32" t="s">
        <v>313</v>
      </c>
    </row>
    <row r="105" spans="1:10" x14ac:dyDescent="0.25">
      <c r="A105" s="59" t="s">
        <v>234</v>
      </c>
      <c r="B105" s="26" t="s">
        <v>378</v>
      </c>
      <c r="C105" s="35" t="s">
        <v>283</v>
      </c>
      <c r="D105" s="7" t="s">
        <v>159</v>
      </c>
      <c r="E105" s="22">
        <v>23.8</v>
      </c>
      <c r="F105" s="22">
        <v>4.6500000000000004</v>
      </c>
      <c r="G105" s="23">
        <v>28.45</v>
      </c>
      <c r="H105" s="2" t="s">
        <v>325</v>
      </c>
      <c r="I105" s="32" t="s">
        <v>326</v>
      </c>
    </row>
    <row r="106" spans="1:10" x14ac:dyDescent="0.25">
      <c r="A106" s="59" t="s">
        <v>235</v>
      </c>
      <c r="B106" s="26" t="s">
        <v>379</v>
      </c>
      <c r="C106" s="13" t="s">
        <v>284</v>
      </c>
      <c r="D106" s="7" t="s">
        <v>159</v>
      </c>
      <c r="E106" s="22">
        <f>G106/1.04</f>
        <v>44.259615384615387</v>
      </c>
      <c r="F106" s="22">
        <f>E106*0.04</f>
        <v>1.7703846153846154</v>
      </c>
      <c r="G106" s="23">
        <v>46.03</v>
      </c>
      <c r="H106" s="2" t="s">
        <v>320</v>
      </c>
      <c r="I106" s="32" t="s">
        <v>319</v>
      </c>
    </row>
    <row r="107" spans="1:10" x14ac:dyDescent="0.25">
      <c r="A107" s="59" t="s">
        <v>235</v>
      </c>
      <c r="B107" s="26" t="s">
        <v>380</v>
      </c>
      <c r="C107" s="35" t="s">
        <v>285</v>
      </c>
      <c r="D107" s="7" t="s">
        <v>159</v>
      </c>
      <c r="E107" s="22">
        <f>G107/1.1</f>
        <v>4.5</v>
      </c>
      <c r="F107" s="22">
        <f>E107*0.1</f>
        <v>0.45</v>
      </c>
      <c r="G107" s="23">
        <v>4.95</v>
      </c>
      <c r="H107" s="2" t="s">
        <v>325</v>
      </c>
      <c r="I107" s="32" t="s">
        <v>326</v>
      </c>
    </row>
    <row r="108" spans="1:10" x14ac:dyDescent="0.25">
      <c r="A108" s="59" t="s">
        <v>235</v>
      </c>
      <c r="B108" s="26" t="s">
        <v>381</v>
      </c>
      <c r="C108" s="35" t="s">
        <v>286</v>
      </c>
      <c r="D108" s="7" t="s">
        <v>159</v>
      </c>
      <c r="E108" s="22">
        <f t="shared" si="2"/>
        <v>9.4214876033057848</v>
      </c>
      <c r="F108" s="22">
        <f t="shared" si="3"/>
        <v>1.9785123966942146</v>
      </c>
      <c r="G108" s="23">
        <v>11.4</v>
      </c>
      <c r="H108" s="2" t="s">
        <v>338</v>
      </c>
      <c r="I108" s="32" t="s">
        <v>337</v>
      </c>
    </row>
    <row r="109" spans="1:10" x14ac:dyDescent="0.25">
      <c r="A109" s="59" t="s">
        <v>236</v>
      </c>
      <c r="B109" s="26" t="s">
        <v>382</v>
      </c>
      <c r="C109" s="35" t="s">
        <v>287</v>
      </c>
      <c r="D109" s="7" t="s">
        <v>159</v>
      </c>
      <c r="E109" s="22">
        <f>G109/1.1</f>
        <v>6.3636363636363633</v>
      </c>
      <c r="F109" s="22">
        <f>E109*0.1</f>
        <v>0.63636363636363635</v>
      </c>
      <c r="G109" s="23">
        <v>7</v>
      </c>
      <c r="H109" s="2" t="s">
        <v>325</v>
      </c>
      <c r="I109" s="32" t="s">
        <v>326</v>
      </c>
    </row>
    <row r="110" spans="1:10" x14ac:dyDescent="0.25">
      <c r="A110" s="59" t="s">
        <v>237</v>
      </c>
      <c r="B110" s="26" t="s">
        <v>383</v>
      </c>
      <c r="C110" s="35" t="s">
        <v>288</v>
      </c>
      <c r="D110" s="7" t="s">
        <v>159</v>
      </c>
      <c r="E110" s="22">
        <f>G110/1.04</f>
        <v>22.17307692307692</v>
      </c>
      <c r="F110" s="22">
        <f>E110*0.04</f>
        <v>0.88692307692307681</v>
      </c>
      <c r="G110" s="23">
        <v>23.06</v>
      </c>
      <c r="H110" s="2" t="s">
        <v>320</v>
      </c>
      <c r="I110" s="32" t="s">
        <v>319</v>
      </c>
    </row>
    <row r="111" spans="1:10" x14ac:dyDescent="0.25">
      <c r="A111" s="59" t="s">
        <v>237</v>
      </c>
      <c r="B111" s="26" t="s">
        <v>384</v>
      </c>
      <c r="C111" s="35" t="s">
        <v>289</v>
      </c>
      <c r="D111" s="7" t="s">
        <v>159</v>
      </c>
      <c r="E111" s="22">
        <f>G111/1.1</f>
        <v>45.9</v>
      </c>
      <c r="F111" s="22">
        <f>E111*0.1</f>
        <v>4.59</v>
      </c>
      <c r="G111" s="23">
        <v>50.49</v>
      </c>
      <c r="H111" s="2" t="s">
        <v>213</v>
      </c>
      <c r="I111" s="32" t="s">
        <v>31</v>
      </c>
    </row>
    <row r="112" spans="1:10" x14ac:dyDescent="0.25">
      <c r="A112" s="59" t="s">
        <v>238</v>
      </c>
      <c r="B112" s="26" t="s">
        <v>385</v>
      </c>
      <c r="C112" s="35" t="s">
        <v>290</v>
      </c>
      <c r="D112" s="7" t="s">
        <v>159</v>
      </c>
      <c r="E112" s="22">
        <f t="shared" si="2"/>
        <v>24.297520661157023</v>
      </c>
      <c r="F112" s="22">
        <f t="shared" si="3"/>
        <v>5.1024793388429748</v>
      </c>
      <c r="G112" s="23">
        <v>29.4</v>
      </c>
      <c r="H112" s="2" t="s">
        <v>316</v>
      </c>
      <c r="I112" s="32" t="s">
        <v>315</v>
      </c>
    </row>
    <row r="113" spans="1:9" x14ac:dyDescent="0.25">
      <c r="A113" s="59" t="s">
        <v>239</v>
      </c>
      <c r="B113" s="26" t="s">
        <v>386</v>
      </c>
      <c r="C113" s="35" t="s">
        <v>291</v>
      </c>
      <c r="D113" s="7" t="s">
        <v>159</v>
      </c>
      <c r="E113" s="22">
        <f t="shared" si="2"/>
        <v>10.03305785123967</v>
      </c>
      <c r="F113" s="22">
        <f t="shared" si="3"/>
        <v>2.1069421487603308</v>
      </c>
      <c r="G113" s="23">
        <v>12.14</v>
      </c>
      <c r="H113" s="2" t="s">
        <v>312</v>
      </c>
      <c r="I113" s="32" t="s">
        <v>311</v>
      </c>
    </row>
    <row r="114" spans="1:9" x14ac:dyDescent="0.25">
      <c r="A114" s="59" t="s">
        <v>239</v>
      </c>
      <c r="B114" s="26" t="s">
        <v>387</v>
      </c>
      <c r="C114" s="35" t="s">
        <v>292</v>
      </c>
      <c r="D114" s="7" t="s">
        <v>159</v>
      </c>
      <c r="E114" s="22">
        <f t="shared" si="2"/>
        <v>37.950413223140501</v>
      </c>
      <c r="F114" s="22">
        <f t="shared" si="3"/>
        <v>7.9695867768595052</v>
      </c>
      <c r="G114" s="23">
        <v>45.92</v>
      </c>
      <c r="H114" s="2" t="s">
        <v>336</v>
      </c>
      <c r="I114" s="32" t="s">
        <v>335</v>
      </c>
    </row>
    <row r="115" spans="1:9" x14ac:dyDescent="0.25">
      <c r="A115" s="59" t="s">
        <v>239</v>
      </c>
      <c r="B115" s="26" t="s">
        <v>388</v>
      </c>
      <c r="C115" s="35" t="s">
        <v>293</v>
      </c>
      <c r="D115" s="7" t="s">
        <v>159</v>
      </c>
      <c r="E115" s="22">
        <f t="shared" si="2"/>
        <v>21.066115702479337</v>
      </c>
      <c r="F115" s="22">
        <f t="shared" si="3"/>
        <v>4.4238842975206607</v>
      </c>
      <c r="G115" s="23">
        <v>25.49</v>
      </c>
      <c r="H115" s="2" t="s">
        <v>334</v>
      </c>
      <c r="I115" s="32" t="s">
        <v>333</v>
      </c>
    </row>
    <row r="116" spans="1:9" x14ac:dyDescent="0.25">
      <c r="A116" s="59" t="s">
        <v>240</v>
      </c>
      <c r="B116" s="26" t="s">
        <v>389</v>
      </c>
      <c r="C116" s="35" t="s">
        <v>294</v>
      </c>
      <c r="D116" s="7" t="s">
        <v>159</v>
      </c>
      <c r="E116" s="22">
        <f>G116/1.1</f>
        <v>6.3636363636363633</v>
      </c>
      <c r="F116" s="22">
        <f>E116*0.1</f>
        <v>0.63636363636363635</v>
      </c>
      <c r="G116" s="23">
        <v>7</v>
      </c>
      <c r="H116" s="2" t="s">
        <v>325</v>
      </c>
      <c r="I116" s="32" t="s">
        <v>326</v>
      </c>
    </row>
    <row r="117" spans="1:9" x14ac:dyDescent="0.25">
      <c r="A117" s="59" t="s">
        <v>241</v>
      </c>
      <c r="B117" s="26" t="s">
        <v>390</v>
      </c>
      <c r="C117" s="35" t="s">
        <v>295</v>
      </c>
      <c r="D117" s="7" t="s">
        <v>159</v>
      </c>
      <c r="E117" s="22">
        <f t="shared" si="2"/>
        <v>12.041322314049587</v>
      </c>
      <c r="F117" s="22">
        <f t="shared" si="3"/>
        <v>2.5286776859504134</v>
      </c>
      <c r="G117" s="23">
        <v>14.57</v>
      </c>
      <c r="H117" s="2" t="s">
        <v>316</v>
      </c>
      <c r="I117" s="32" t="s">
        <v>315</v>
      </c>
    </row>
    <row r="118" spans="1:9" x14ac:dyDescent="0.25">
      <c r="A118" s="59" t="s">
        <v>242</v>
      </c>
      <c r="B118" s="26" t="s">
        <v>391</v>
      </c>
      <c r="C118" s="35" t="s">
        <v>296</v>
      </c>
      <c r="D118" s="7" t="s">
        <v>156</v>
      </c>
      <c r="E118" s="22">
        <f t="shared" si="2"/>
        <v>0.7024793388429752</v>
      </c>
      <c r="F118" s="22">
        <f t="shared" si="3"/>
        <v>0.14752066115702478</v>
      </c>
      <c r="G118" s="23">
        <v>0.85</v>
      </c>
      <c r="H118" s="2" t="s">
        <v>332</v>
      </c>
      <c r="I118" s="32" t="s">
        <v>331</v>
      </c>
    </row>
    <row r="119" spans="1:9" x14ac:dyDescent="0.25">
      <c r="A119" s="59" t="s">
        <v>242</v>
      </c>
      <c r="B119" s="26" t="s">
        <v>392</v>
      </c>
      <c r="C119" s="46" t="s">
        <v>297</v>
      </c>
      <c r="D119" s="7" t="s">
        <v>159</v>
      </c>
      <c r="E119" s="22">
        <f t="shared" si="2"/>
        <v>22.272727272727273</v>
      </c>
      <c r="F119" s="22">
        <f t="shared" si="3"/>
        <v>4.6772727272727268</v>
      </c>
      <c r="G119" s="23">
        <v>26.95</v>
      </c>
      <c r="H119" s="2" t="s">
        <v>325</v>
      </c>
      <c r="I119" s="32" t="s">
        <v>326</v>
      </c>
    </row>
    <row r="120" spans="1:9" x14ac:dyDescent="0.25">
      <c r="A120" s="59" t="s">
        <v>243</v>
      </c>
      <c r="B120" s="26" t="s">
        <v>393</v>
      </c>
      <c r="C120" s="46" t="s">
        <v>298</v>
      </c>
      <c r="D120" s="7" t="s">
        <v>159</v>
      </c>
      <c r="E120" s="22">
        <f>G120/1.04</f>
        <v>51.97115384615384</v>
      </c>
      <c r="F120" s="22">
        <f>E120*0.04</f>
        <v>2.0788461538461536</v>
      </c>
      <c r="G120" s="23">
        <v>54.05</v>
      </c>
      <c r="H120" s="2" t="s">
        <v>320</v>
      </c>
      <c r="I120" s="32" t="s">
        <v>319</v>
      </c>
    </row>
    <row r="121" spans="1:9" x14ac:dyDescent="0.25">
      <c r="A121" s="59" t="s">
        <v>244</v>
      </c>
      <c r="B121" s="26" t="s">
        <v>394</v>
      </c>
      <c r="C121" s="48" t="s">
        <v>299</v>
      </c>
      <c r="D121" s="7" t="s">
        <v>159</v>
      </c>
      <c r="E121" s="22">
        <v>14.94</v>
      </c>
      <c r="F121" s="22">
        <v>1.51</v>
      </c>
      <c r="G121" s="23">
        <v>16.45</v>
      </c>
      <c r="H121" s="2" t="s">
        <v>325</v>
      </c>
      <c r="I121" s="32" t="s">
        <v>326</v>
      </c>
    </row>
    <row r="122" spans="1:9" x14ac:dyDescent="0.25">
      <c r="A122" s="59" t="s">
        <v>245</v>
      </c>
      <c r="B122" s="26" t="s">
        <v>395</v>
      </c>
      <c r="C122" s="46" t="s">
        <v>300</v>
      </c>
      <c r="D122" s="7" t="s">
        <v>159</v>
      </c>
      <c r="E122" s="22">
        <f t="shared" si="2"/>
        <v>14.438016528925619</v>
      </c>
      <c r="F122" s="22">
        <f t="shared" si="3"/>
        <v>3.0319834710743798</v>
      </c>
      <c r="G122" s="23">
        <v>17.47</v>
      </c>
      <c r="H122" s="2" t="s">
        <v>176</v>
      </c>
      <c r="I122" s="49" t="s">
        <v>17</v>
      </c>
    </row>
    <row r="123" spans="1:9" x14ac:dyDescent="0.25">
      <c r="A123" s="59" t="s">
        <v>246</v>
      </c>
      <c r="B123" s="26" t="s">
        <v>396</v>
      </c>
      <c r="C123" s="46" t="s">
        <v>301</v>
      </c>
      <c r="D123" s="7" t="s">
        <v>159</v>
      </c>
      <c r="E123" s="22">
        <f t="shared" si="2"/>
        <v>73.330578512396698</v>
      </c>
      <c r="F123" s="22">
        <f t="shared" si="3"/>
        <v>15.399421487603306</v>
      </c>
      <c r="G123" s="23">
        <v>88.73</v>
      </c>
      <c r="H123" s="37" t="s">
        <v>330</v>
      </c>
      <c r="I123" s="49" t="s">
        <v>329</v>
      </c>
    </row>
    <row r="124" spans="1:9" x14ac:dyDescent="0.25">
      <c r="A124" s="59" t="s">
        <v>247</v>
      </c>
      <c r="B124" s="26" t="s">
        <v>397</v>
      </c>
      <c r="C124" s="48" t="s">
        <v>302</v>
      </c>
      <c r="D124" s="7" t="s">
        <v>159</v>
      </c>
      <c r="E124" s="22">
        <f>G124/1.1</f>
        <v>3.1818181818181817</v>
      </c>
      <c r="F124" s="22">
        <f>E124*0.1</f>
        <v>0.31818181818181818</v>
      </c>
      <c r="G124" s="23">
        <v>3.5</v>
      </c>
      <c r="H124" s="2" t="s">
        <v>325</v>
      </c>
      <c r="I124" s="32" t="s">
        <v>326</v>
      </c>
    </row>
    <row r="125" spans="1:9" x14ac:dyDescent="0.25">
      <c r="A125" s="59" t="s">
        <v>248</v>
      </c>
      <c r="B125" s="26" t="s">
        <v>398</v>
      </c>
      <c r="C125" s="46" t="s">
        <v>303</v>
      </c>
      <c r="D125" s="7" t="s">
        <v>159</v>
      </c>
      <c r="E125" s="22">
        <f>G125/1.1</f>
        <v>6.3636363636363633</v>
      </c>
      <c r="F125" s="22">
        <f>E125*0.1</f>
        <v>0.63636363636363635</v>
      </c>
      <c r="G125" s="23">
        <v>7</v>
      </c>
      <c r="H125" s="2" t="s">
        <v>325</v>
      </c>
      <c r="I125" s="32" t="s">
        <v>326</v>
      </c>
    </row>
    <row r="126" spans="1:9" x14ac:dyDescent="0.25">
      <c r="A126" s="59" t="s">
        <v>249</v>
      </c>
      <c r="B126" s="26" t="s">
        <v>399</v>
      </c>
      <c r="C126" s="46" t="s">
        <v>304</v>
      </c>
      <c r="D126" s="7" t="s">
        <v>159</v>
      </c>
      <c r="E126" s="22">
        <f>G126/1.04</f>
        <v>48.33653846153846</v>
      </c>
      <c r="F126" s="22">
        <f>E126*0.04</f>
        <v>1.9334615384615383</v>
      </c>
      <c r="G126" s="23">
        <v>50.27</v>
      </c>
      <c r="H126" s="2" t="s">
        <v>320</v>
      </c>
      <c r="I126" s="32" t="s">
        <v>319</v>
      </c>
    </row>
    <row r="127" spans="1:9" x14ac:dyDescent="0.25">
      <c r="A127" s="59" t="s">
        <v>249</v>
      </c>
      <c r="B127" s="26" t="s">
        <v>400</v>
      </c>
      <c r="C127" s="46" t="s">
        <v>305</v>
      </c>
      <c r="D127" s="7" t="s">
        <v>159</v>
      </c>
      <c r="E127" s="22">
        <f t="shared" si="2"/>
        <v>19.421487603305785</v>
      </c>
      <c r="F127" s="22">
        <f t="shared" si="3"/>
        <v>4.0785123966942143</v>
      </c>
      <c r="G127" s="23">
        <v>23.5</v>
      </c>
      <c r="H127" s="37" t="s">
        <v>328</v>
      </c>
      <c r="I127" s="49" t="s">
        <v>327</v>
      </c>
    </row>
    <row r="128" spans="1:9" x14ac:dyDescent="0.25">
      <c r="A128" s="59" t="s">
        <v>249</v>
      </c>
      <c r="B128" s="26" t="s">
        <v>401</v>
      </c>
      <c r="C128" s="46" t="s">
        <v>306</v>
      </c>
      <c r="D128" s="7" t="s">
        <v>159</v>
      </c>
      <c r="E128" s="22">
        <f>G128/1.1</f>
        <v>3.1818181818181817</v>
      </c>
      <c r="F128" s="22">
        <f>E128*0.1</f>
        <v>0.31818181818181818</v>
      </c>
      <c r="G128" s="23">
        <v>3.5</v>
      </c>
      <c r="H128" s="2" t="s">
        <v>325</v>
      </c>
      <c r="I128" s="32" t="s">
        <v>326</v>
      </c>
    </row>
    <row r="129" spans="1:9" x14ac:dyDescent="0.25">
      <c r="A129" s="50"/>
      <c r="B129" s="51"/>
      <c r="C129" s="46"/>
      <c r="D129" s="51"/>
      <c r="E129" s="53"/>
      <c r="F129" s="53"/>
      <c r="G129" s="53"/>
      <c r="H129" s="37"/>
      <c r="I129" s="49"/>
    </row>
    <row r="130" spans="1:9" x14ac:dyDescent="0.25">
      <c r="A130" s="47"/>
      <c r="B130" s="26"/>
      <c r="C130" s="48"/>
      <c r="D130" s="37"/>
      <c r="E130" s="22"/>
      <c r="F130" s="22"/>
      <c r="G130" s="23"/>
      <c r="H130" s="2"/>
      <c r="I130" s="32"/>
    </row>
    <row r="131" spans="1:9" x14ac:dyDescent="0.25">
      <c r="A131" s="47"/>
      <c r="B131" s="26"/>
      <c r="C131" s="48"/>
      <c r="D131" s="37"/>
      <c r="E131" s="22"/>
      <c r="F131" s="22"/>
      <c r="G131" s="23"/>
      <c r="H131" s="30"/>
      <c r="I131" s="32"/>
    </row>
    <row r="132" spans="1:9" x14ac:dyDescent="0.25">
      <c r="A132" s="47"/>
      <c r="B132" s="26"/>
      <c r="C132" s="48"/>
      <c r="D132" s="37"/>
      <c r="E132" s="22"/>
      <c r="F132" s="22"/>
      <c r="G132" s="23"/>
      <c r="H132" s="33"/>
      <c r="I132" s="13"/>
    </row>
    <row r="133" spans="1:9" x14ac:dyDescent="0.25">
      <c r="A133" s="47"/>
      <c r="B133" s="26"/>
      <c r="C133" s="48"/>
      <c r="D133" s="37"/>
      <c r="E133" s="22"/>
      <c r="F133" s="22"/>
      <c r="G133" s="23"/>
      <c r="H133" s="30"/>
      <c r="I133" s="13"/>
    </row>
    <row r="134" spans="1:9" x14ac:dyDescent="0.25">
      <c r="A134" s="50"/>
      <c r="B134" s="26"/>
      <c r="C134" s="46"/>
      <c r="D134" s="51"/>
      <c r="E134" s="22"/>
      <c r="F134" s="22"/>
      <c r="G134" s="23"/>
      <c r="H134" s="30"/>
      <c r="I134" s="13"/>
    </row>
    <row r="135" spans="1:9" x14ac:dyDescent="0.25">
      <c r="A135" s="50"/>
      <c r="B135" s="26"/>
      <c r="C135" s="46"/>
      <c r="D135" s="51"/>
      <c r="E135" s="22"/>
      <c r="F135" s="22"/>
      <c r="G135" s="23"/>
      <c r="H135" s="30"/>
      <c r="I135" s="13"/>
    </row>
    <row r="136" spans="1:9" x14ac:dyDescent="0.25">
      <c r="A136" s="50"/>
      <c r="B136" s="26"/>
      <c r="C136" s="46"/>
      <c r="D136" s="51"/>
      <c r="E136" s="22"/>
      <c r="F136" s="22"/>
      <c r="G136" s="23"/>
      <c r="H136" s="30"/>
      <c r="I136" s="12"/>
    </row>
    <row r="137" spans="1:9" x14ac:dyDescent="0.25">
      <c r="A137" s="54"/>
      <c r="B137" s="26"/>
      <c r="C137" s="55"/>
      <c r="D137" s="56"/>
      <c r="E137" s="22"/>
      <c r="F137" s="22"/>
      <c r="G137" s="23"/>
      <c r="H137" s="2"/>
      <c r="I137" s="13"/>
    </row>
    <row r="138" spans="1:9" x14ac:dyDescent="0.25">
      <c r="A138" s="50"/>
      <c r="B138" s="26"/>
      <c r="C138" s="46"/>
      <c r="D138" s="51"/>
      <c r="E138" s="22"/>
      <c r="F138" s="22"/>
      <c r="G138" s="23"/>
      <c r="H138" s="2"/>
      <c r="I138" s="13"/>
    </row>
    <row r="139" spans="1:9" x14ac:dyDescent="0.25">
      <c r="A139" s="47"/>
      <c r="B139" s="26"/>
      <c r="C139" s="48"/>
      <c r="D139" s="37"/>
      <c r="E139" s="22"/>
      <c r="F139" s="22"/>
      <c r="G139" s="23"/>
      <c r="H139" s="30"/>
      <c r="I139" s="13"/>
    </row>
    <row r="140" spans="1:9" x14ac:dyDescent="0.25">
      <c r="A140" s="47"/>
      <c r="B140" s="26"/>
      <c r="C140" s="48"/>
      <c r="D140" s="37"/>
      <c r="E140" s="22"/>
      <c r="F140" s="22"/>
      <c r="G140" s="23"/>
      <c r="H140" s="2"/>
      <c r="I140" s="13"/>
    </row>
    <row r="141" spans="1:9" x14ac:dyDescent="0.25">
      <c r="A141" s="50"/>
      <c r="B141" s="26"/>
      <c r="C141" s="46"/>
      <c r="D141" s="51"/>
      <c r="E141" s="22"/>
      <c r="F141" s="22"/>
      <c r="G141" s="23"/>
      <c r="H141" s="2"/>
      <c r="I141" s="12"/>
    </row>
    <row r="142" spans="1:9" x14ac:dyDescent="0.25">
      <c r="A142" s="50"/>
      <c r="B142" s="26"/>
      <c r="C142" s="46"/>
      <c r="D142" s="51"/>
      <c r="E142" s="22"/>
      <c r="F142" s="22"/>
      <c r="G142" s="23"/>
      <c r="H142" s="2"/>
      <c r="I142" s="32"/>
    </row>
    <row r="143" spans="1:9" x14ac:dyDescent="0.25">
      <c r="A143" s="50"/>
      <c r="B143" s="26"/>
      <c r="C143" s="46"/>
      <c r="D143" s="51"/>
      <c r="E143" s="22"/>
      <c r="F143" s="22"/>
      <c r="G143" s="23"/>
      <c r="H143" s="30"/>
      <c r="I143" s="13"/>
    </row>
    <row r="144" spans="1:9" x14ac:dyDescent="0.25">
      <c r="A144" s="47"/>
      <c r="B144" s="26"/>
      <c r="C144" s="48"/>
      <c r="D144" s="37"/>
      <c r="E144" s="22"/>
      <c r="F144" s="22"/>
      <c r="G144" s="23"/>
      <c r="H144" s="2"/>
      <c r="I144" s="12"/>
    </row>
    <row r="145" spans="1:9" x14ac:dyDescent="0.25">
      <c r="A145" s="50"/>
      <c r="B145" s="26"/>
      <c r="C145" s="46"/>
      <c r="D145" s="51"/>
      <c r="E145" s="22"/>
      <c r="F145" s="22"/>
      <c r="G145" s="23"/>
      <c r="H145" s="2"/>
      <c r="I145" s="32"/>
    </row>
    <row r="146" spans="1:9" x14ac:dyDescent="0.25">
      <c r="A146" s="50"/>
      <c r="B146" s="26"/>
      <c r="C146" s="46"/>
      <c r="D146" s="51"/>
      <c r="E146" s="22"/>
      <c r="F146" s="22"/>
      <c r="G146" s="23"/>
      <c r="H146" s="2"/>
      <c r="I146" s="32"/>
    </row>
    <row r="147" spans="1:9" x14ac:dyDescent="0.25">
      <c r="A147" s="47"/>
      <c r="B147" s="26"/>
      <c r="C147" s="48"/>
      <c r="D147" s="37"/>
      <c r="E147" s="22"/>
      <c r="F147" s="22"/>
      <c r="G147" s="23"/>
      <c r="H147" s="2"/>
      <c r="I147" s="13"/>
    </row>
    <row r="148" spans="1:9" x14ac:dyDescent="0.25">
      <c r="A148" s="47"/>
      <c r="B148" s="26"/>
      <c r="C148" s="48"/>
      <c r="D148" s="37"/>
      <c r="E148" s="22"/>
      <c r="F148" s="22"/>
      <c r="G148" s="23"/>
      <c r="H148" s="2"/>
      <c r="I148" s="32"/>
    </row>
    <row r="149" spans="1:9" x14ac:dyDescent="0.25">
      <c r="A149" s="50"/>
      <c r="B149" s="26"/>
      <c r="C149" s="46"/>
      <c r="D149" s="51"/>
      <c r="E149" s="22"/>
      <c r="F149" s="22"/>
      <c r="G149" s="23"/>
      <c r="H149" s="2"/>
      <c r="I149" s="32"/>
    </row>
    <row r="150" spans="1:9" x14ac:dyDescent="0.25">
      <c r="A150" s="50"/>
      <c r="B150" s="26"/>
      <c r="C150" s="46"/>
      <c r="D150" s="51"/>
      <c r="E150" s="22"/>
      <c r="F150" s="22"/>
      <c r="G150" s="23"/>
      <c r="H150" s="2"/>
      <c r="I150" s="32"/>
    </row>
    <row r="151" spans="1:9" x14ac:dyDescent="0.25">
      <c r="A151" s="50"/>
      <c r="B151" s="26"/>
      <c r="C151" s="46"/>
      <c r="D151" s="51"/>
      <c r="E151" s="22"/>
      <c r="F151" s="22"/>
      <c r="G151" s="23"/>
      <c r="H151" s="2"/>
      <c r="I151" s="32"/>
    </row>
    <row r="152" spans="1:9" x14ac:dyDescent="0.25">
      <c r="A152" s="50"/>
      <c r="B152" s="26"/>
      <c r="C152" s="46"/>
      <c r="D152" s="51"/>
      <c r="E152" s="22"/>
      <c r="F152" s="22"/>
      <c r="G152" s="23"/>
      <c r="H152" s="2"/>
      <c r="I152" s="32"/>
    </row>
    <row r="153" spans="1:9" x14ac:dyDescent="0.25">
      <c r="A153" s="47"/>
      <c r="B153" s="26"/>
      <c r="C153" s="48"/>
      <c r="D153" s="37"/>
      <c r="E153" s="22"/>
      <c r="F153" s="22"/>
      <c r="G153" s="23"/>
      <c r="H153" s="28"/>
      <c r="I153" s="13"/>
    </row>
    <row r="154" spans="1:9" x14ac:dyDescent="0.25">
      <c r="A154" s="47"/>
      <c r="B154" s="26"/>
      <c r="C154" s="48"/>
      <c r="D154" s="37"/>
      <c r="E154" s="22"/>
      <c r="F154" s="22"/>
      <c r="G154" s="23"/>
      <c r="H154" s="2"/>
      <c r="I154" s="32"/>
    </row>
    <row r="155" spans="1:9" x14ac:dyDescent="0.25">
      <c r="A155" s="50"/>
      <c r="B155" s="26"/>
      <c r="C155" s="46"/>
      <c r="D155" s="51"/>
      <c r="E155" s="22"/>
      <c r="F155" s="22"/>
      <c r="G155" s="23"/>
      <c r="H155" s="2"/>
      <c r="I155" s="32"/>
    </row>
    <row r="156" spans="1:9" x14ac:dyDescent="0.25">
      <c r="A156" s="50"/>
      <c r="B156" s="26"/>
      <c r="C156" s="46"/>
      <c r="D156" s="51"/>
      <c r="E156" s="22"/>
      <c r="F156" s="22"/>
      <c r="G156" s="23"/>
      <c r="H156" s="2"/>
      <c r="I156" s="13"/>
    </row>
    <row r="157" spans="1:9" x14ac:dyDescent="0.25">
      <c r="A157" s="50"/>
      <c r="B157" s="26"/>
      <c r="C157" s="46"/>
      <c r="D157" s="51"/>
      <c r="E157" s="22"/>
      <c r="F157" s="22"/>
      <c r="G157" s="23"/>
      <c r="H157" s="2"/>
      <c r="I157" s="13"/>
    </row>
    <row r="158" spans="1:9" x14ac:dyDescent="0.25">
      <c r="A158" s="47"/>
      <c r="B158" s="26"/>
      <c r="C158" s="48"/>
      <c r="D158" s="37"/>
      <c r="E158" s="22"/>
      <c r="F158" s="22"/>
      <c r="G158" s="23"/>
      <c r="H158" s="30"/>
      <c r="I158" s="13"/>
    </row>
    <row r="159" spans="1:9" x14ac:dyDescent="0.25">
      <c r="A159" s="50"/>
      <c r="B159" s="26"/>
      <c r="C159" s="46"/>
      <c r="D159" s="51"/>
      <c r="E159" s="22"/>
      <c r="F159" s="22"/>
      <c r="G159" s="23"/>
      <c r="H159" s="2"/>
      <c r="I159" s="13"/>
    </row>
    <row r="160" spans="1:9" x14ac:dyDescent="0.25">
      <c r="A160" s="47"/>
      <c r="B160" s="26"/>
      <c r="C160" s="48"/>
      <c r="D160" s="37"/>
      <c r="E160" s="22"/>
      <c r="F160" s="22"/>
      <c r="G160" s="23"/>
      <c r="H160" s="2"/>
      <c r="I160" s="13"/>
    </row>
    <row r="161" spans="1:9" x14ac:dyDescent="0.25">
      <c r="A161" s="47"/>
      <c r="B161" s="26"/>
      <c r="C161" s="48"/>
      <c r="D161" s="37"/>
      <c r="E161" s="22"/>
      <c r="F161" s="22"/>
      <c r="G161" s="23"/>
      <c r="H161" s="33"/>
      <c r="I161" s="32"/>
    </row>
    <row r="162" spans="1:9" x14ac:dyDescent="0.25">
      <c r="A162" s="50"/>
      <c r="B162" s="26"/>
      <c r="C162" s="46"/>
      <c r="D162" s="51"/>
      <c r="E162" s="22"/>
      <c r="F162" s="22"/>
      <c r="G162" s="23"/>
      <c r="H162" s="2"/>
      <c r="I162" s="13"/>
    </row>
    <row r="163" spans="1:9" x14ac:dyDescent="0.25">
      <c r="A163" s="50"/>
      <c r="B163" s="26"/>
      <c r="C163" s="46"/>
      <c r="D163" s="51"/>
      <c r="E163" s="22"/>
      <c r="F163" s="22"/>
      <c r="G163" s="23"/>
      <c r="H163" s="30"/>
      <c r="I163" s="13"/>
    </row>
    <row r="164" spans="1:9" x14ac:dyDescent="0.25">
      <c r="A164" s="50"/>
      <c r="B164" s="26"/>
      <c r="C164" s="46"/>
      <c r="D164" s="51"/>
      <c r="E164" s="22"/>
      <c r="F164" s="22"/>
      <c r="G164" s="23"/>
      <c r="H164" s="30"/>
      <c r="I164" s="13"/>
    </row>
    <row r="165" spans="1:9" x14ac:dyDescent="0.25">
      <c r="A165" s="50"/>
      <c r="B165" s="26"/>
      <c r="C165" s="46"/>
      <c r="D165" s="51"/>
      <c r="E165" s="22"/>
      <c r="F165" s="22"/>
      <c r="G165" s="23"/>
      <c r="H165" s="30"/>
      <c r="I165" s="13"/>
    </row>
    <row r="166" spans="1:9" x14ac:dyDescent="0.25">
      <c r="A166" s="47"/>
      <c r="B166" s="26"/>
      <c r="C166" s="48"/>
      <c r="D166" s="37"/>
      <c r="E166" s="22"/>
      <c r="F166" s="22"/>
      <c r="G166" s="23"/>
      <c r="H166" s="2"/>
      <c r="I166" s="32"/>
    </row>
    <row r="167" spans="1:9" x14ac:dyDescent="0.25">
      <c r="A167" s="50"/>
      <c r="B167" s="26"/>
      <c r="C167" s="46"/>
      <c r="D167" s="51"/>
      <c r="E167" s="22"/>
      <c r="F167" s="22"/>
      <c r="G167" s="23"/>
      <c r="H167" s="30"/>
      <c r="I167" s="12"/>
    </row>
    <row r="168" spans="1:9" x14ac:dyDescent="0.25">
      <c r="A168" s="50"/>
      <c r="B168" s="26"/>
      <c r="C168" s="46"/>
      <c r="D168" s="51"/>
      <c r="E168" s="22"/>
      <c r="F168" s="22"/>
      <c r="G168" s="23"/>
      <c r="H168" s="30"/>
      <c r="I168" s="12"/>
    </row>
    <row r="169" spans="1:9" x14ac:dyDescent="0.25">
      <c r="A169" s="47"/>
      <c r="B169" s="26"/>
      <c r="C169" s="48"/>
      <c r="D169" s="37"/>
      <c r="E169" s="22"/>
      <c r="F169" s="22"/>
      <c r="G169" s="23"/>
      <c r="H169" s="2"/>
      <c r="I169" s="13"/>
    </row>
    <row r="170" spans="1:9" x14ac:dyDescent="0.25">
      <c r="A170" s="50"/>
      <c r="B170" s="26"/>
      <c r="C170" s="46"/>
      <c r="D170" s="51"/>
      <c r="E170" s="22"/>
      <c r="F170" s="22"/>
      <c r="G170" s="23"/>
      <c r="H170" s="2"/>
      <c r="I170" s="12"/>
    </row>
    <row r="171" spans="1:9" x14ac:dyDescent="0.25">
      <c r="A171" s="50"/>
      <c r="B171" s="26"/>
      <c r="C171" s="46"/>
      <c r="D171" s="51"/>
      <c r="E171" s="22"/>
      <c r="F171" s="22"/>
      <c r="G171" s="23"/>
      <c r="H171" s="24"/>
      <c r="I171" s="32"/>
    </row>
    <row r="172" spans="1:9" x14ac:dyDescent="0.25">
      <c r="A172" s="47"/>
      <c r="B172" s="26"/>
      <c r="C172" s="48"/>
      <c r="D172" s="37"/>
      <c r="E172" s="22"/>
      <c r="F172" s="22"/>
      <c r="G172" s="23"/>
      <c r="H172" s="2"/>
      <c r="I172" s="32"/>
    </row>
    <row r="173" spans="1:9" x14ac:dyDescent="0.25">
      <c r="A173" s="50"/>
      <c r="B173" s="26"/>
      <c r="C173" s="46"/>
      <c r="D173" s="51"/>
      <c r="E173" s="22"/>
      <c r="F173" s="22"/>
      <c r="G173" s="23"/>
      <c r="H173" s="2"/>
      <c r="I173" s="13"/>
    </row>
    <row r="174" spans="1:9" x14ac:dyDescent="0.25">
      <c r="A174" s="50"/>
      <c r="B174" s="26"/>
      <c r="C174" s="46"/>
      <c r="D174" s="51"/>
      <c r="E174" s="22"/>
      <c r="F174" s="22"/>
      <c r="G174" s="23"/>
      <c r="H174" s="33"/>
      <c r="I174" s="13"/>
    </row>
    <row r="175" spans="1:9" x14ac:dyDescent="0.25">
      <c r="A175" s="50"/>
      <c r="B175" s="26"/>
      <c r="C175" s="46"/>
      <c r="D175" s="51"/>
      <c r="E175" s="22"/>
      <c r="F175" s="22"/>
      <c r="G175" s="23"/>
      <c r="H175" s="30"/>
      <c r="I175" s="13"/>
    </row>
    <row r="176" spans="1:9" x14ac:dyDescent="0.25">
      <c r="A176" s="50"/>
      <c r="B176" s="26"/>
      <c r="C176" s="46"/>
      <c r="D176" s="51"/>
      <c r="E176" s="52"/>
      <c r="F176" s="22"/>
      <c r="G176" s="23"/>
      <c r="H176" s="2"/>
      <c r="I176" s="32"/>
    </row>
    <row r="177" spans="1:9" x14ac:dyDescent="0.25">
      <c r="A177" s="50"/>
      <c r="B177" s="26"/>
      <c r="C177" s="46"/>
      <c r="D177" s="51"/>
      <c r="E177" s="22"/>
      <c r="F177" s="22"/>
      <c r="G177" s="23"/>
      <c r="H177" s="30"/>
      <c r="I177" s="13"/>
    </row>
    <row r="178" spans="1:9" x14ac:dyDescent="0.25">
      <c r="A178" s="50"/>
      <c r="B178" s="26"/>
      <c r="C178" s="46"/>
      <c r="D178" s="51"/>
      <c r="E178" s="22"/>
      <c r="F178" s="22"/>
      <c r="G178" s="23"/>
      <c r="H178" s="30"/>
      <c r="I178" s="12"/>
    </row>
    <row r="179" spans="1:9" x14ac:dyDescent="0.25">
      <c r="A179" s="50"/>
      <c r="B179" s="26"/>
      <c r="C179" s="46"/>
      <c r="D179" s="51"/>
      <c r="E179" s="22"/>
      <c r="F179" s="22"/>
      <c r="G179" s="23"/>
      <c r="H179" s="2"/>
      <c r="I179" s="13"/>
    </row>
    <row r="180" spans="1:9" x14ac:dyDescent="0.25">
      <c r="A180" s="50"/>
      <c r="B180" s="26"/>
      <c r="C180" s="46"/>
      <c r="D180" s="51"/>
      <c r="E180" s="22"/>
      <c r="F180" s="22"/>
      <c r="G180" s="23"/>
      <c r="H180" s="33"/>
      <c r="I180" s="32"/>
    </row>
    <row r="181" spans="1:9" x14ac:dyDescent="0.25">
      <c r="A181" s="50"/>
      <c r="B181" s="26"/>
      <c r="C181" s="46"/>
      <c r="D181" s="51"/>
      <c r="E181" s="22"/>
      <c r="F181" s="22"/>
      <c r="G181" s="23"/>
      <c r="H181" s="33"/>
      <c r="I181" s="32"/>
    </row>
    <row r="182" spans="1:9" x14ac:dyDescent="0.25">
      <c r="A182" s="50"/>
      <c r="B182" s="26"/>
      <c r="C182" s="46"/>
      <c r="D182" s="51"/>
      <c r="E182" s="22"/>
      <c r="F182" s="22"/>
      <c r="G182" s="23"/>
      <c r="H182" s="33"/>
      <c r="I182" s="13"/>
    </row>
    <row r="183" spans="1:9" x14ac:dyDescent="0.25">
      <c r="A183" s="47"/>
      <c r="B183" s="26"/>
      <c r="C183" s="48"/>
      <c r="D183" s="37"/>
      <c r="E183" s="22"/>
      <c r="F183" s="22"/>
      <c r="G183" s="23"/>
      <c r="H183" s="30"/>
      <c r="I183" s="12"/>
    </row>
    <row r="184" spans="1:9" x14ac:dyDescent="0.25">
      <c r="A184" s="47"/>
      <c r="B184" s="26"/>
      <c r="C184" s="48"/>
      <c r="D184" s="37"/>
      <c r="E184" s="22"/>
      <c r="F184" s="22"/>
      <c r="G184" s="23"/>
      <c r="H184" s="30"/>
      <c r="I184" s="32"/>
    </row>
    <row r="185" spans="1:9" x14ac:dyDescent="0.25">
      <c r="A185" s="50"/>
      <c r="B185" s="26"/>
      <c r="C185" s="46"/>
      <c r="D185" s="51"/>
      <c r="E185" s="22"/>
      <c r="F185" s="22"/>
      <c r="G185" s="23"/>
      <c r="H185" s="2"/>
      <c r="I185" s="32"/>
    </row>
    <row r="186" spans="1:9" x14ac:dyDescent="0.25">
      <c r="A186" s="50"/>
      <c r="B186" s="26"/>
      <c r="C186" s="46"/>
      <c r="D186" s="51"/>
      <c r="E186" s="22"/>
      <c r="F186" s="22"/>
      <c r="G186" s="23"/>
      <c r="H186" s="2"/>
      <c r="I186" s="13"/>
    </row>
    <row r="187" spans="1:9" x14ac:dyDescent="0.25">
      <c r="A187" s="50"/>
      <c r="B187" s="26"/>
      <c r="C187" s="46"/>
      <c r="D187" s="51"/>
      <c r="E187" s="22"/>
      <c r="F187" s="22"/>
      <c r="G187" s="23"/>
      <c r="H187" s="33"/>
      <c r="I187" s="13"/>
    </row>
    <row r="188" spans="1:9" x14ac:dyDescent="0.25">
      <c r="A188" s="47"/>
      <c r="B188" s="26"/>
      <c r="C188" s="48"/>
      <c r="D188" s="37"/>
      <c r="E188" s="22"/>
      <c r="F188" s="22"/>
      <c r="G188" s="23"/>
      <c r="H188" s="33"/>
      <c r="I188" s="13"/>
    </row>
    <row r="189" spans="1:9" x14ac:dyDescent="0.25">
      <c r="A189" s="50"/>
      <c r="B189" s="26"/>
      <c r="C189" s="46"/>
      <c r="D189" s="51"/>
      <c r="E189" s="22"/>
      <c r="F189" s="22"/>
      <c r="G189" s="23"/>
      <c r="H189" s="33"/>
      <c r="I189" s="13"/>
    </row>
    <row r="190" spans="1:9" x14ac:dyDescent="0.25">
      <c r="A190" s="50"/>
      <c r="B190" s="26"/>
      <c r="C190" s="46"/>
      <c r="D190" s="51"/>
      <c r="E190" s="22"/>
      <c r="F190" s="22"/>
      <c r="G190" s="23"/>
      <c r="H190" s="30"/>
      <c r="I190" s="13"/>
    </row>
    <row r="191" spans="1:9" x14ac:dyDescent="0.25">
      <c r="A191" s="50"/>
      <c r="B191" s="26"/>
      <c r="C191" s="46"/>
      <c r="D191" s="51"/>
      <c r="E191" s="22"/>
      <c r="F191" s="22"/>
      <c r="G191" s="23"/>
      <c r="H191" s="33"/>
      <c r="I191" s="32"/>
    </row>
    <row r="192" spans="1:9" x14ac:dyDescent="0.25">
      <c r="A192" s="47"/>
      <c r="B192" s="26"/>
      <c r="C192" s="48"/>
      <c r="D192" s="37"/>
      <c r="E192" s="22"/>
      <c r="F192" s="22"/>
      <c r="G192" s="23"/>
      <c r="H192" s="33"/>
      <c r="I192" s="32"/>
    </row>
    <row r="193" spans="1:9" x14ac:dyDescent="0.25">
      <c r="A193" s="47"/>
      <c r="B193" s="26"/>
      <c r="C193" s="48"/>
      <c r="D193" s="37"/>
      <c r="E193" s="22"/>
      <c r="F193" s="22"/>
      <c r="G193" s="23"/>
      <c r="H193" s="33"/>
      <c r="I193" s="13"/>
    </row>
    <row r="194" spans="1:9" x14ac:dyDescent="0.25">
      <c r="A194" s="50"/>
      <c r="B194" s="26"/>
      <c r="C194" s="46"/>
      <c r="D194" s="51"/>
      <c r="E194" s="22"/>
      <c r="F194" s="22"/>
      <c r="G194" s="23"/>
      <c r="H194" s="2"/>
      <c r="I194" s="32"/>
    </row>
    <row r="195" spans="1:9" x14ac:dyDescent="0.25">
      <c r="A195" s="50"/>
      <c r="B195" s="26"/>
      <c r="C195" s="46"/>
      <c r="D195" s="51"/>
      <c r="E195" s="29"/>
      <c r="F195" s="22"/>
      <c r="G195" s="23"/>
      <c r="H195" s="2"/>
      <c r="I195" s="32"/>
    </row>
    <row r="196" spans="1:9" x14ac:dyDescent="0.25">
      <c r="A196" s="50"/>
      <c r="B196" s="26"/>
      <c r="C196" s="46"/>
      <c r="D196" s="51"/>
      <c r="E196" s="29"/>
      <c r="F196" s="22"/>
      <c r="G196" s="23"/>
      <c r="H196" s="33"/>
      <c r="I196" s="32"/>
    </row>
    <row r="197" spans="1:9" x14ac:dyDescent="0.25">
      <c r="A197" s="47"/>
      <c r="B197" s="26"/>
      <c r="C197" s="48"/>
      <c r="D197" s="37"/>
      <c r="E197" s="36"/>
      <c r="F197" s="22"/>
      <c r="G197" s="23"/>
      <c r="H197" s="33"/>
      <c r="I197" s="13"/>
    </row>
    <row r="198" spans="1:9" x14ac:dyDescent="0.25">
      <c r="A198" s="50"/>
      <c r="B198" s="26"/>
      <c r="C198" s="46"/>
      <c r="D198" s="51"/>
      <c r="E198" s="37"/>
      <c r="F198" s="22"/>
      <c r="G198" s="23"/>
      <c r="H198" s="2"/>
      <c r="I198" s="32"/>
    </row>
    <row r="199" spans="1:9" x14ac:dyDescent="0.25">
      <c r="A199" s="50"/>
      <c r="B199" s="26"/>
      <c r="C199" s="46"/>
      <c r="D199" s="51"/>
      <c r="E199" s="36"/>
      <c r="F199" s="22"/>
      <c r="G199" s="23"/>
      <c r="H199" s="30"/>
      <c r="I199" s="32"/>
    </row>
    <row r="200" spans="1:9" x14ac:dyDescent="0.25">
      <c r="A200" s="50"/>
      <c r="B200" s="26"/>
      <c r="C200" s="46"/>
      <c r="D200" s="51"/>
      <c r="E200" s="36"/>
      <c r="F200" s="22"/>
      <c r="G200" s="23"/>
      <c r="H200" s="28"/>
      <c r="I200" s="13"/>
    </row>
    <row r="201" spans="1:9" x14ac:dyDescent="0.25">
      <c r="A201" s="47"/>
      <c r="B201" s="26"/>
      <c r="C201" s="48"/>
      <c r="D201" s="37"/>
      <c r="E201" s="36"/>
      <c r="F201" s="22"/>
      <c r="G201" s="23"/>
      <c r="H201" s="2"/>
      <c r="I201" s="32"/>
    </row>
    <row r="202" spans="1:9" x14ac:dyDescent="0.25">
      <c r="A202" s="47"/>
      <c r="B202" s="26"/>
      <c r="C202" s="48"/>
      <c r="D202" s="37"/>
      <c r="E202" s="29"/>
      <c r="F202" s="22"/>
      <c r="G202" s="23"/>
      <c r="H202" s="2"/>
      <c r="I202" s="32"/>
    </row>
    <row r="203" spans="1:9" x14ac:dyDescent="0.25">
      <c r="A203" s="50"/>
      <c r="B203" s="26"/>
      <c r="C203" s="46"/>
      <c r="D203" s="51"/>
      <c r="E203" s="36"/>
      <c r="F203" s="22"/>
      <c r="G203" s="23"/>
      <c r="H203" s="24"/>
      <c r="I203" s="13"/>
    </row>
    <row r="204" spans="1:9" x14ac:dyDescent="0.25">
      <c r="A204" s="50"/>
      <c r="B204" s="26"/>
      <c r="C204" s="46"/>
      <c r="D204" s="51"/>
      <c r="E204" s="36"/>
      <c r="F204" s="22"/>
      <c r="G204" s="23"/>
      <c r="H204" s="31"/>
      <c r="I204" s="12"/>
    </row>
    <row r="205" spans="1:9" x14ac:dyDescent="0.25">
      <c r="A205" s="50"/>
      <c r="B205" s="26"/>
      <c r="C205" s="46"/>
      <c r="D205" s="51"/>
      <c r="E205" s="36"/>
      <c r="F205" s="22"/>
      <c r="G205" s="23"/>
      <c r="H205" s="30"/>
      <c r="I205" s="12"/>
    </row>
    <row r="206" spans="1:9" x14ac:dyDescent="0.25">
      <c r="A206" s="50"/>
      <c r="B206" s="26"/>
      <c r="C206" s="46"/>
      <c r="D206" s="51"/>
      <c r="E206" s="36"/>
      <c r="F206" s="22"/>
      <c r="G206" s="23"/>
      <c r="H206" s="2"/>
      <c r="I206" s="32"/>
    </row>
    <row r="207" spans="1:9" x14ac:dyDescent="0.25">
      <c r="A207" s="50"/>
      <c r="B207" s="26"/>
      <c r="C207" s="46"/>
      <c r="D207" s="51"/>
      <c r="E207" s="36"/>
      <c r="F207" s="22"/>
      <c r="G207" s="23"/>
      <c r="H207" s="2"/>
      <c r="I207" s="13"/>
    </row>
    <row r="208" spans="1:9" x14ac:dyDescent="0.25">
      <c r="A208" s="47"/>
      <c r="B208" s="26"/>
      <c r="C208" s="48"/>
      <c r="D208" s="37"/>
      <c r="E208" s="28"/>
      <c r="F208" s="22"/>
      <c r="G208" s="23"/>
      <c r="H208" s="33"/>
      <c r="I208" s="32"/>
    </row>
    <row r="209" spans="1:9" x14ac:dyDescent="0.25">
      <c r="A209" s="50"/>
      <c r="B209" s="26"/>
      <c r="C209" s="46"/>
      <c r="D209" s="51"/>
      <c r="E209" s="36"/>
      <c r="F209" s="22"/>
      <c r="G209" s="23"/>
      <c r="H209" s="30"/>
      <c r="I209" s="13"/>
    </row>
    <row r="210" spans="1:9" x14ac:dyDescent="0.25">
      <c r="A210" s="50"/>
      <c r="B210" s="26"/>
      <c r="C210" s="46"/>
      <c r="D210" s="51"/>
      <c r="E210" s="29"/>
      <c r="F210" s="22"/>
      <c r="G210" s="23"/>
      <c r="H210" s="33"/>
      <c r="I210" s="11"/>
    </row>
    <row r="211" spans="1:9" x14ac:dyDescent="0.25">
      <c r="A211" s="50"/>
      <c r="B211" s="26"/>
      <c r="C211" s="46"/>
      <c r="D211" s="51"/>
      <c r="E211" s="28"/>
      <c r="F211" s="22"/>
      <c r="G211" s="23"/>
      <c r="H211" s="33"/>
      <c r="I211" s="10"/>
    </row>
    <row r="212" spans="1:9" x14ac:dyDescent="0.25">
      <c r="A212" s="47"/>
      <c r="B212" s="26"/>
      <c r="C212" s="48"/>
      <c r="D212" s="37"/>
      <c r="E212" s="36"/>
      <c r="F212" s="22"/>
      <c r="G212" s="23"/>
      <c r="H212" s="33"/>
      <c r="I212" s="32"/>
    </row>
    <row r="213" spans="1:9" x14ac:dyDescent="0.25">
      <c r="A213" s="50"/>
      <c r="B213" s="26"/>
      <c r="C213" s="46"/>
      <c r="D213" s="51"/>
      <c r="E213" s="29"/>
      <c r="F213" s="22"/>
      <c r="G213" s="23"/>
      <c r="H213" s="33"/>
      <c r="I213" s="10"/>
    </row>
    <row r="214" spans="1:9" x14ac:dyDescent="0.25">
      <c r="B214" s="34"/>
      <c r="C214" s="38"/>
      <c r="D214" s="25"/>
      <c r="E214" s="25"/>
      <c r="F214" s="25"/>
      <c r="G214" s="39"/>
      <c r="H214" s="33"/>
      <c r="I214" s="11"/>
    </row>
    <row r="215" spans="1:9" x14ac:dyDescent="0.25">
      <c r="B215" s="34"/>
      <c r="C215" s="38"/>
      <c r="D215" s="37"/>
      <c r="E215" s="37"/>
      <c r="F215" s="37"/>
      <c r="G215" s="39"/>
      <c r="H215" s="33"/>
      <c r="I215" s="17"/>
    </row>
    <row r="216" spans="1:9" x14ac:dyDescent="0.25">
      <c r="B216" s="34"/>
      <c r="C216" s="38"/>
      <c r="D216" s="36"/>
      <c r="E216" s="36"/>
      <c r="F216" s="36"/>
      <c r="G216" s="39"/>
      <c r="H216" s="33"/>
      <c r="I216" s="13"/>
    </row>
    <row r="217" spans="1:9" x14ac:dyDescent="0.25">
      <c r="B217" s="34"/>
      <c r="C217" s="41"/>
      <c r="D217" s="25"/>
      <c r="E217" s="25"/>
      <c r="F217" s="25"/>
      <c r="G217" s="42"/>
      <c r="H217" s="33"/>
      <c r="I217" s="10"/>
    </row>
    <row r="218" spans="1:9" x14ac:dyDescent="0.25">
      <c r="B218" s="34"/>
      <c r="C218" s="41"/>
      <c r="D218" s="36"/>
      <c r="E218" s="36"/>
      <c r="F218" s="36"/>
      <c r="G218" s="42"/>
      <c r="H218" s="33"/>
      <c r="I218" s="13"/>
    </row>
    <row r="219" spans="1:9" x14ac:dyDescent="0.25">
      <c r="B219" s="34"/>
      <c r="C219" s="41"/>
      <c r="D219" s="27"/>
      <c r="E219" s="27"/>
      <c r="F219" s="27"/>
      <c r="G219" s="42"/>
      <c r="H219" s="33"/>
      <c r="I219" s="11"/>
    </row>
    <row r="220" spans="1:9" x14ac:dyDescent="0.25">
      <c r="B220" s="34"/>
      <c r="C220" s="41"/>
      <c r="D220" s="29"/>
      <c r="E220" s="29"/>
      <c r="F220" s="29"/>
      <c r="G220" s="42"/>
      <c r="H220" s="33"/>
      <c r="I220" s="10"/>
    </row>
    <row r="221" spans="1:9" x14ac:dyDescent="0.25">
      <c r="B221" s="34"/>
      <c r="C221" s="41"/>
      <c r="D221" s="36"/>
      <c r="E221" s="36"/>
      <c r="F221" s="36"/>
      <c r="G221" s="42"/>
      <c r="H221" s="33"/>
      <c r="I221" s="10"/>
    </row>
    <row r="222" spans="1:9" x14ac:dyDescent="0.25">
      <c r="B222" s="34"/>
      <c r="C222" s="41"/>
      <c r="D222" s="36"/>
      <c r="E222" s="36"/>
      <c r="F222" s="36"/>
      <c r="G222" s="42"/>
      <c r="H222" s="33"/>
      <c r="I222" s="32"/>
    </row>
    <row r="223" spans="1:9" x14ac:dyDescent="0.25">
      <c r="B223" s="34"/>
      <c r="C223" s="38"/>
      <c r="D223" s="36"/>
      <c r="E223" s="36"/>
      <c r="F223" s="36"/>
      <c r="G223" s="43"/>
      <c r="H223" s="33"/>
      <c r="I223" s="13"/>
    </row>
    <row r="224" spans="1:9" x14ac:dyDescent="0.25">
      <c r="B224" s="34"/>
      <c r="C224" s="40"/>
      <c r="D224" s="28"/>
      <c r="E224" s="28"/>
      <c r="F224" s="28"/>
      <c r="G224" s="39"/>
      <c r="H224" s="33"/>
      <c r="I224" s="10"/>
    </row>
    <row r="225" spans="2:9" x14ac:dyDescent="0.25">
      <c r="B225" s="34"/>
      <c r="C225" s="38"/>
      <c r="D225" s="29"/>
      <c r="E225" s="29"/>
      <c r="F225" s="29"/>
      <c r="G225" s="39"/>
      <c r="H225" s="33"/>
      <c r="I225" s="11"/>
    </row>
    <row r="226" spans="2:9" x14ac:dyDescent="0.25">
      <c r="B226" s="34"/>
      <c r="C226" s="38"/>
      <c r="D226" s="26"/>
      <c r="E226" s="26"/>
      <c r="F226" s="26"/>
      <c r="G226" s="39"/>
      <c r="H226" s="33"/>
      <c r="I226" s="11"/>
    </row>
    <row r="227" spans="2:9" x14ac:dyDescent="0.25">
      <c r="B227" s="20"/>
      <c r="C227" s="11"/>
      <c r="G227" s="14"/>
      <c r="I227" s="11"/>
    </row>
    <row r="228" spans="2:9" x14ac:dyDescent="0.25">
      <c r="B228" s="20"/>
      <c r="C228" s="11"/>
      <c r="G228" s="14"/>
      <c r="I228" s="11"/>
    </row>
    <row r="229" spans="2:9" x14ac:dyDescent="0.25">
      <c r="B229" s="20"/>
      <c r="C229" s="11"/>
      <c r="G229" s="14"/>
      <c r="I229" s="11"/>
    </row>
    <row r="230" spans="2:9" x14ac:dyDescent="0.25">
      <c r="B230" s="20"/>
      <c r="C230" s="11"/>
      <c r="G230" s="14"/>
      <c r="I230" s="11"/>
    </row>
    <row r="231" spans="2:9" x14ac:dyDescent="0.25">
      <c r="B231" s="20"/>
      <c r="C231" s="15"/>
      <c r="G231" s="14"/>
      <c r="I231" s="11"/>
    </row>
    <row r="232" spans="2:9" x14ac:dyDescent="0.25">
      <c r="B232" s="20"/>
      <c r="C232" s="11"/>
      <c r="G232" s="14"/>
      <c r="I232" s="11"/>
    </row>
    <row r="233" spans="2:9" x14ac:dyDescent="0.25">
      <c r="B233" s="20"/>
      <c r="C233" s="11"/>
      <c r="G233" s="14"/>
      <c r="I233" s="11"/>
    </row>
    <row r="234" spans="2:9" x14ac:dyDescent="0.25">
      <c r="B234" s="20"/>
      <c r="C234" s="11"/>
      <c r="G234" s="14"/>
      <c r="I234" s="11"/>
    </row>
    <row r="235" spans="2:9" x14ac:dyDescent="0.25">
      <c r="B235" s="20"/>
      <c r="C235" s="15"/>
      <c r="G235" s="14"/>
      <c r="I235" s="11"/>
    </row>
    <row r="236" spans="2:9" x14ac:dyDescent="0.25">
      <c r="B236" s="20"/>
      <c r="C236" s="11"/>
      <c r="G236" s="14"/>
      <c r="I236" s="11"/>
    </row>
    <row r="237" spans="2:9" x14ac:dyDescent="0.25">
      <c r="B237" s="20"/>
      <c r="C237" s="11"/>
      <c r="G237" s="14"/>
      <c r="I237"/>
    </row>
    <row r="238" spans="2:9" x14ac:dyDescent="0.25">
      <c r="B238" s="20"/>
      <c r="C238" s="11"/>
      <c r="G238" s="14"/>
      <c r="I238" s="11"/>
    </row>
    <row r="239" spans="2:9" x14ac:dyDescent="0.25">
      <c r="B239" s="20"/>
      <c r="C239" s="11"/>
      <c r="G239" s="14"/>
      <c r="I239" s="11"/>
    </row>
    <row r="240" spans="2:9" x14ac:dyDescent="0.25">
      <c r="B240" s="20"/>
      <c r="C240" s="11"/>
      <c r="G240" s="14"/>
      <c r="I240" s="11"/>
    </row>
    <row r="241" spans="2:9" x14ac:dyDescent="0.25">
      <c r="B241" s="20"/>
      <c r="C241" s="11"/>
      <c r="G241" s="14"/>
      <c r="I241" s="11"/>
    </row>
    <row r="242" spans="2:9" x14ac:dyDescent="0.25">
      <c r="B242" s="20"/>
      <c r="C242" s="11"/>
      <c r="G242" s="14"/>
      <c r="I242" s="11"/>
    </row>
    <row r="243" spans="2:9" x14ac:dyDescent="0.25">
      <c r="B243" s="20"/>
      <c r="C243" s="11"/>
      <c r="G243" s="14"/>
      <c r="I243" s="11"/>
    </row>
    <row r="244" spans="2:9" x14ac:dyDescent="0.25">
      <c r="B244" s="20"/>
      <c r="C244" s="11"/>
      <c r="G244" s="14"/>
      <c r="I244" s="11"/>
    </row>
    <row r="245" spans="2:9" x14ac:dyDescent="0.25">
      <c r="B245" s="20"/>
      <c r="C245" s="11"/>
      <c r="G245" s="14"/>
      <c r="I245" s="11"/>
    </row>
    <row r="246" spans="2:9" x14ac:dyDescent="0.25">
      <c r="B246" s="20"/>
      <c r="C246" s="11"/>
      <c r="G246" s="14"/>
      <c r="I246" s="11"/>
    </row>
    <row r="247" spans="2:9" x14ac:dyDescent="0.25">
      <c r="B247" s="20"/>
      <c r="C247" s="15"/>
      <c r="G247" s="16"/>
      <c r="I247" s="11"/>
    </row>
    <row r="248" spans="2:9" x14ac:dyDescent="0.25">
      <c r="B248" s="20"/>
      <c r="C248" s="11"/>
      <c r="G248" s="14"/>
      <c r="I248" s="11"/>
    </row>
    <row r="249" spans="2:9" x14ac:dyDescent="0.25">
      <c r="B249" s="20"/>
      <c r="C249" s="11"/>
      <c r="G249" s="16"/>
      <c r="I249" s="11"/>
    </row>
    <row r="250" spans="2:9" x14ac:dyDescent="0.25">
      <c r="B250" s="20"/>
      <c r="C250" s="11"/>
      <c r="G250" s="14"/>
      <c r="I250" s="11"/>
    </row>
    <row r="251" spans="2:9" x14ac:dyDescent="0.25">
      <c r="B251" s="20"/>
      <c r="C251" s="11"/>
      <c r="G251" s="14"/>
      <c r="I251" s="11"/>
    </row>
    <row r="252" spans="2:9" x14ac:dyDescent="0.25">
      <c r="B252" s="20"/>
      <c r="C252" s="11"/>
      <c r="G252" s="14"/>
      <c r="I252" s="11"/>
    </row>
    <row r="253" spans="2:9" x14ac:dyDescent="0.25">
      <c r="B253" s="20"/>
      <c r="C253" s="11"/>
      <c r="G253" s="14"/>
      <c r="I253" s="11"/>
    </row>
    <row r="254" spans="2:9" x14ac:dyDescent="0.25">
      <c r="B254" s="20"/>
      <c r="C254" s="11"/>
      <c r="G254" s="14"/>
      <c r="I254" s="11"/>
    </row>
    <row r="255" spans="2:9" x14ac:dyDescent="0.25">
      <c r="B255" s="20"/>
      <c r="C255" s="11"/>
      <c r="G255" s="14"/>
      <c r="I255" s="11"/>
    </row>
    <row r="256" spans="2:9" x14ac:dyDescent="0.25">
      <c r="B256" s="20"/>
      <c r="C256" s="11"/>
      <c r="G256" s="14"/>
      <c r="I256" s="11"/>
    </row>
    <row r="257" spans="2:9" x14ac:dyDescent="0.25">
      <c r="B257" s="20"/>
      <c r="C257" s="11"/>
      <c r="G257" s="14"/>
      <c r="I257" s="11"/>
    </row>
    <row r="258" spans="2:9" x14ac:dyDescent="0.25">
      <c r="B258" s="20"/>
      <c r="C258" s="11"/>
      <c r="G258" s="14"/>
      <c r="I258" s="11"/>
    </row>
    <row r="259" spans="2:9" x14ac:dyDescent="0.25">
      <c r="B259" s="20"/>
      <c r="C259" s="11"/>
      <c r="G259" s="14"/>
      <c r="I259" s="11"/>
    </row>
    <row r="260" spans="2:9" x14ac:dyDescent="0.25">
      <c r="B260" s="20"/>
      <c r="C260" s="11"/>
      <c r="G260" s="14"/>
      <c r="I260" s="11"/>
    </row>
    <row r="261" spans="2:9" x14ac:dyDescent="0.25">
      <c r="B261" s="20"/>
      <c r="C261" s="11"/>
      <c r="G261" s="14"/>
      <c r="I261" s="11"/>
    </row>
    <row r="262" spans="2:9" x14ac:dyDescent="0.25">
      <c r="B262" s="20"/>
      <c r="C262" s="11"/>
      <c r="G262" s="14"/>
      <c r="I262" s="11"/>
    </row>
    <row r="263" spans="2:9" x14ac:dyDescent="0.25">
      <c r="B263" s="20"/>
      <c r="C263" s="11"/>
      <c r="G263" s="14"/>
      <c r="I263" s="11"/>
    </row>
    <row r="264" spans="2:9" x14ac:dyDescent="0.25">
      <c r="B264" s="20"/>
      <c r="C264" s="11"/>
      <c r="G264" s="14"/>
      <c r="I264" s="11"/>
    </row>
    <row r="265" spans="2:9" x14ac:dyDescent="0.25">
      <c r="B265" s="20"/>
      <c r="C265" s="11"/>
      <c r="G265" s="14"/>
      <c r="I265" s="11"/>
    </row>
    <row r="266" spans="2:9" x14ac:dyDescent="0.25">
      <c r="B266" s="20"/>
      <c r="C266" s="11"/>
      <c r="G266" s="14"/>
      <c r="I266" s="11"/>
    </row>
    <row r="267" spans="2:9" x14ac:dyDescent="0.25">
      <c r="B267" s="20"/>
      <c r="C267" s="11"/>
      <c r="G267" s="14"/>
      <c r="I267" s="11"/>
    </row>
    <row r="268" spans="2:9" x14ac:dyDescent="0.25">
      <c r="B268" s="20"/>
      <c r="C268" s="11"/>
      <c r="G268" s="14"/>
      <c r="I268" s="11"/>
    </row>
    <row r="269" spans="2:9" x14ac:dyDescent="0.25">
      <c r="B269" s="20"/>
      <c r="C269" s="11"/>
      <c r="G269" s="14"/>
      <c r="I269" s="11"/>
    </row>
    <row r="270" spans="2:9" x14ac:dyDescent="0.25">
      <c r="B270" s="20"/>
      <c r="C270" s="11"/>
      <c r="G270" s="14"/>
      <c r="I270" s="11"/>
    </row>
    <row r="271" spans="2:9" x14ac:dyDescent="0.25">
      <c r="B271" s="20"/>
      <c r="C271" s="11"/>
      <c r="G271" s="14"/>
      <c r="I271" s="11"/>
    </row>
    <row r="272" spans="2:9" x14ac:dyDescent="0.25">
      <c r="B272" s="20"/>
      <c r="C272" s="11"/>
      <c r="G272" s="14"/>
      <c r="I272" s="11"/>
    </row>
    <row r="273" spans="2:9" x14ac:dyDescent="0.25">
      <c r="B273" s="20"/>
      <c r="C273" s="11"/>
      <c r="G273" s="14"/>
      <c r="I273" s="11"/>
    </row>
    <row r="274" spans="2:9" x14ac:dyDescent="0.25">
      <c r="B274" s="20"/>
      <c r="C274" s="11"/>
      <c r="G274" s="14"/>
      <c r="I274" s="11"/>
    </row>
    <row r="275" spans="2:9" x14ac:dyDescent="0.25">
      <c r="B275" s="20"/>
      <c r="C275" s="11"/>
      <c r="G275" s="14"/>
      <c r="I275" s="11"/>
    </row>
    <row r="276" spans="2:9" x14ac:dyDescent="0.25">
      <c r="B276" s="20"/>
      <c r="C276" s="11"/>
      <c r="G276" s="14"/>
      <c r="I276" s="11"/>
    </row>
    <row r="277" spans="2:9" x14ac:dyDescent="0.25">
      <c r="B277" s="20"/>
      <c r="C277" s="11"/>
      <c r="G277" s="16"/>
      <c r="I277" s="11"/>
    </row>
    <row r="278" spans="2:9" x14ac:dyDescent="0.25">
      <c r="B278" s="20"/>
      <c r="C278" s="11"/>
      <c r="G278" s="14"/>
      <c r="I278" s="11"/>
    </row>
    <row r="279" spans="2:9" x14ac:dyDescent="0.25">
      <c r="B279" s="20"/>
      <c r="C279" s="11"/>
      <c r="G279" s="14"/>
      <c r="I279" s="11"/>
    </row>
    <row r="280" spans="2:9" x14ac:dyDescent="0.25">
      <c r="B280" s="20"/>
      <c r="C280" s="15"/>
      <c r="G280" s="14"/>
      <c r="I280" s="11"/>
    </row>
    <row r="281" spans="2:9" x14ac:dyDescent="0.25">
      <c r="B281" s="20"/>
      <c r="C281" s="11"/>
      <c r="G281" s="14"/>
      <c r="I281" s="11"/>
    </row>
    <row r="282" spans="2:9" x14ac:dyDescent="0.25">
      <c r="B282" s="20"/>
      <c r="C282" s="11"/>
      <c r="G282" s="14"/>
      <c r="I282" s="11"/>
    </row>
    <row r="283" spans="2:9" x14ac:dyDescent="0.25">
      <c r="B283" s="20"/>
      <c r="C283" s="11"/>
      <c r="G283" s="14"/>
      <c r="I283" s="11"/>
    </row>
    <row r="284" spans="2:9" x14ac:dyDescent="0.25">
      <c r="B284" s="20"/>
      <c r="C284" s="11"/>
      <c r="G284" s="14"/>
      <c r="I284" s="11"/>
    </row>
    <row r="285" spans="2:9" x14ac:dyDescent="0.25">
      <c r="I285" s="11"/>
    </row>
    <row r="286" spans="2:9" x14ac:dyDescent="0.25">
      <c r="I286" s="11"/>
    </row>
  </sheetData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46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1T</vt:lpstr>
      <vt:lpstr>'CONTRATOS MENORES 1T'!Área_de_impresión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Jose Luis JLPRL. Pérez-Rubín López</cp:lastModifiedBy>
  <cp:lastPrinted>2020-04-12T10:59:06Z</cp:lastPrinted>
  <dcterms:created xsi:type="dcterms:W3CDTF">2017-12-29T12:18:01Z</dcterms:created>
  <dcterms:modified xsi:type="dcterms:W3CDTF">2020-04-24T06:17:03Z</dcterms:modified>
</cp:coreProperties>
</file>