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formatica\WEB\Documentos de la WEB\Transp-PActiva\InfoEconomica\Contratacion\Contratos menores\2021\"/>
    </mc:Choice>
  </mc:AlternateContent>
  <xr:revisionPtr revIDLastSave="0" documentId="8_{F16A2D41-10A2-44D3-8B70-7DDB5005AE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RATOS MENORES 1T" sheetId="1" r:id="rId1"/>
  </sheets>
  <definedNames>
    <definedName name="_xlnm.Print_Area" localSheetId="0">'CONTRATOS MENORES 1T'!$A$2:$I$229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6" i="1" l="1"/>
  <c r="F196" i="1" s="1"/>
  <c r="E193" i="1"/>
  <c r="F193" i="1" s="1"/>
  <c r="F186" i="1"/>
  <c r="E186" i="1"/>
  <c r="E178" i="1"/>
  <c r="F178" i="1" s="1"/>
  <c r="E172" i="1"/>
  <c r="F172" i="1" s="1"/>
  <c r="F165" i="1"/>
  <c r="E165" i="1"/>
  <c r="E166" i="1"/>
  <c r="F166" i="1" s="1"/>
  <c r="E164" i="1"/>
  <c r="F164" i="1" s="1"/>
  <c r="F158" i="1"/>
  <c r="E158" i="1"/>
  <c r="E156" i="1"/>
  <c r="F156" i="1" s="1"/>
  <c r="F152" i="1"/>
  <c r="E152" i="1"/>
  <c r="E191" i="1"/>
  <c r="F191" i="1" s="1"/>
  <c r="E184" i="1"/>
  <c r="F184" i="1" s="1"/>
  <c r="E159" i="1"/>
  <c r="F159" i="1" s="1"/>
  <c r="E117" i="1"/>
  <c r="F117" i="1" s="1"/>
  <c r="E116" i="1" l="1"/>
  <c r="F116" i="1" s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3" i="1"/>
  <c r="F153" i="1"/>
  <c r="E154" i="1"/>
  <c r="F154" i="1"/>
  <c r="E155" i="1"/>
  <c r="F155" i="1"/>
  <c r="E157" i="1"/>
  <c r="F157" i="1"/>
  <c r="E160" i="1"/>
  <c r="F160" i="1"/>
  <c r="E161" i="1"/>
  <c r="F161" i="1"/>
  <c r="E162" i="1"/>
  <c r="F162" i="1"/>
  <c r="E163" i="1"/>
  <c r="F163" i="1"/>
  <c r="E167" i="1"/>
  <c r="F167" i="1"/>
  <c r="E168" i="1"/>
  <c r="F168" i="1"/>
  <c r="E169" i="1"/>
  <c r="F169" i="1"/>
  <c r="E170" i="1"/>
  <c r="F170" i="1"/>
  <c r="E171" i="1"/>
  <c r="F171" i="1"/>
  <c r="E173" i="1"/>
  <c r="F173" i="1"/>
  <c r="E174" i="1"/>
  <c r="F174" i="1"/>
  <c r="E175" i="1"/>
  <c r="F175" i="1"/>
  <c r="E176" i="1"/>
  <c r="F176" i="1"/>
  <c r="E177" i="1"/>
  <c r="F177" i="1"/>
  <c r="E179" i="1"/>
  <c r="F179" i="1"/>
  <c r="E180" i="1"/>
  <c r="F180" i="1"/>
  <c r="E181" i="1"/>
  <c r="F181" i="1"/>
  <c r="E182" i="1"/>
  <c r="F182" i="1"/>
  <c r="E183" i="1"/>
  <c r="F183" i="1"/>
  <c r="E185" i="1"/>
  <c r="F185" i="1"/>
  <c r="E187" i="1"/>
  <c r="F187" i="1"/>
  <c r="E188" i="1"/>
  <c r="F188" i="1"/>
  <c r="E189" i="1"/>
  <c r="F189" i="1"/>
  <c r="E190" i="1"/>
  <c r="F190" i="1"/>
  <c r="E192" i="1"/>
  <c r="F192" i="1"/>
  <c r="E194" i="1"/>
  <c r="F194" i="1"/>
  <c r="E195" i="1"/>
  <c r="F195" i="1"/>
  <c r="E115" i="1"/>
  <c r="F115" i="1" s="1"/>
  <c r="F114" i="1" l="1"/>
  <c r="G114" i="1" s="1"/>
  <c r="F113" i="1"/>
  <c r="G113" i="1" s="1"/>
  <c r="G112" i="1"/>
  <c r="F72" i="1"/>
  <c r="G72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6" i="1"/>
</calcChain>
</file>

<file path=xl/sharedStrings.xml><?xml version="1.0" encoding="utf-8"?>
<sst xmlns="http://schemas.openxmlformats.org/spreadsheetml/2006/main" count="1048" uniqueCount="551">
  <si>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</si>
  <si>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</si>
  <si>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</si>
  <si>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</si>
  <si>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</si>
  <si>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</si>
  <si>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</si>
  <si>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Base Imponible</t>
  </si>
  <si>
    <t>IVA</t>
  </si>
  <si>
    <t>Fecha</t>
  </si>
  <si>
    <t>VASCO INFORMATICA, S.L.</t>
  </si>
  <si>
    <t>FRANCISCO JAVIER POSTIGO (UNIFORMA)</t>
  </si>
  <si>
    <t>SENEGAR, S.L.</t>
  </si>
  <si>
    <t>INFANTE ROVIRA, MIGUEL ANGEL</t>
  </si>
  <si>
    <t>FERRETERIA JOSE ANTONIO LUQUE, S.L.</t>
  </si>
  <si>
    <t>SACROG 85, S.L.</t>
  </si>
  <si>
    <t>ULTIMO DISEÑO, S.L.</t>
  </si>
  <si>
    <t>SEMAEL ELECTRICIDAD, S.L.</t>
  </si>
  <si>
    <t>MILAGROS DE MIRA E HIJOS, S.L.</t>
  </si>
  <si>
    <t>AIDAJARDIN, S.L.</t>
  </si>
  <si>
    <t>MANUEL ZAMORANO SANCHEZ</t>
  </si>
  <si>
    <t>DISBEASUR, S.L.</t>
  </si>
  <si>
    <t>CODISOL, S.L.</t>
  </si>
  <si>
    <t>VIVEROS GUZMAN, S.L.</t>
  </si>
  <si>
    <t>SRCL CONSENUR, S.L.</t>
  </si>
  <si>
    <t>CAMEARCO, S.L.</t>
  </si>
  <si>
    <t>PROINCO, S.A.</t>
  </si>
  <si>
    <t>EPICENTER MALAGA, S.L.</t>
  </si>
  <si>
    <t>OFIBURO, S.L.</t>
  </si>
  <si>
    <t>Reparación vehículo 8831GMD</t>
  </si>
  <si>
    <t>Reparación abrillantadora</t>
  </si>
  <si>
    <t>Reparación vehículo 1472JBH</t>
  </si>
  <si>
    <t>TABOSA, S.L.</t>
  </si>
  <si>
    <t>B29109378</t>
  </si>
  <si>
    <t>B29361896</t>
  </si>
  <si>
    <t>B29418571</t>
  </si>
  <si>
    <t>33396912S</t>
  </si>
  <si>
    <t>MICROCAD INFORMATICA, S.L.</t>
  </si>
  <si>
    <t>B29627510</t>
  </si>
  <si>
    <t>B92603596</t>
  </si>
  <si>
    <t>Servicio</t>
  </si>
  <si>
    <t>Suministro</t>
  </si>
  <si>
    <t>Reparación fregadora</t>
  </si>
  <si>
    <t>B04626263</t>
  </si>
  <si>
    <t>B93122430</t>
  </si>
  <si>
    <t>A58417346</t>
  </si>
  <si>
    <t>B93354231</t>
  </si>
  <si>
    <t>A58178161</t>
  </si>
  <si>
    <t>B29023413</t>
  </si>
  <si>
    <t>33383461L</t>
  </si>
  <si>
    <t>B92133685</t>
  </si>
  <si>
    <t>B29399813</t>
  </si>
  <si>
    <t>B29720430</t>
  </si>
  <si>
    <t>B29049988</t>
  </si>
  <si>
    <t>JARQUIL VERDE, S.L.</t>
  </si>
  <si>
    <t>JUEGOS KOMPAN, S.A.</t>
  </si>
  <si>
    <t>74870703E</t>
  </si>
  <si>
    <t>JUAN JOSE CASTILLO MARTIN</t>
  </si>
  <si>
    <t>25688098L</t>
  </si>
  <si>
    <t>B86208824</t>
  </si>
  <si>
    <t>B29703790</t>
  </si>
  <si>
    <t>B92180850</t>
  </si>
  <si>
    <t>B29404241</t>
  </si>
  <si>
    <t>B29745411</t>
  </si>
  <si>
    <t>B92709294</t>
  </si>
  <si>
    <t>A92388776</t>
  </si>
  <si>
    <t>B93159168</t>
  </si>
  <si>
    <t>Primer trimestre 2021</t>
  </si>
  <si>
    <t>Swith y panel de conexiones</t>
  </si>
  <si>
    <t>Higienizante Biobac para prevención covid</t>
  </si>
  <si>
    <t>Retirada contenedores material infeccioso Covid</t>
  </si>
  <si>
    <t>Accesorios aseo de repuesto por rotura</t>
  </si>
  <si>
    <t>Cita balizante</t>
  </si>
  <si>
    <t>Trajes agua</t>
  </si>
  <si>
    <t>Reparación de vallado perimetral parque canino</t>
  </si>
  <si>
    <t>Revisión puertas automáticas mantenimiento preventivo</t>
  </si>
  <si>
    <t xml:space="preserve">Sistema almacenamiento copias QNAP </t>
  </si>
  <si>
    <t>Portátil Lenovo L330 + Windows 10 pro</t>
  </si>
  <si>
    <t>Mascarillas febrero</t>
  </si>
  <si>
    <t>suscripción memento social</t>
  </si>
  <si>
    <t>Tierra y especies vegetalales</t>
  </si>
  <si>
    <t>Sustitución de tres válvulas sistema riego</t>
  </si>
  <si>
    <t>Papel higiénico extracción central</t>
  </si>
  <si>
    <t>Reparación puerta Nº 13</t>
  </si>
  <si>
    <t>mascarillas, guantes, escurridores y vinagre limpieza</t>
  </si>
  <si>
    <t>Bolsa horas servicio atención técnica portafirmas</t>
  </si>
  <si>
    <t>Baterías adicionales para sopladores BGA56 de 2017</t>
  </si>
  <si>
    <t>Guantes y material ferretería</t>
  </si>
  <si>
    <t>Compra desodorizante ecológico</t>
  </si>
  <si>
    <t>Reparación chapa porche de entrada</t>
  </si>
  <si>
    <t>Suscripción servicio de reuniones y conferencias</t>
  </si>
  <si>
    <t>Suscripción 2021 Fiscalidad básica</t>
  </si>
  <si>
    <t>Reparación vehículo 3890GMH</t>
  </si>
  <si>
    <t>Suministro de plantas zonas verdes P.O.</t>
  </si>
  <si>
    <t>Tinta impresora economia</t>
  </si>
  <si>
    <t>Reparto de agua</t>
  </si>
  <si>
    <t>Máscara y filtro protección mantenimiento sala máquinas</t>
  </si>
  <si>
    <t>Suministro de material eléctrico</t>
  </si>
  <si>
    <t>Alquiler vallas protección usuarios hasta reparación</t>
  </si>
  <si>
    <t>Lamparas calor para terrarios</t>
  </si>
  <si>
    <t>Reparar puerta corredera almacén limposam</t>
  </si>
  <si>
    <t>Libros reforma contable 2021</t>
  </si>
  <si>
    <t>Reparación motor soplador BGA56</t>
  </si>
  <si>
    <t>calzado seguridad</t>
  </si>
  <si>
    <t>Bolsas basura y canina, toallitas y papel higiénico</t>
  </si>
  <si>
    <t>Reparación vehículo 7466BGD</t>
  </si>
  <si>
    <t xml:space="preserve">ITV vehículos </t>
  </si>
  <si>
    <t>Cubos para cristaleros</t>
  </si>
  <si>
    <t>Barra minusváliudo para aseo publico</t>
  </si>
  <si>
    <t>Compra material de riego para reparaciones</t>
  </si>
  <si>
    <t>Plantas para reacondicionar parterres</t>
  </si>
  <si>
    <t>Montaje de postes para cartelería</t>
  </si>
  <si>
    <t>Comida aniamles</t>
  </si>
  <si>
    <t>Reparación cerrojo aseo minusválidos</t>
  </si>
  <si>
    <t>Reparación puerta nº 8</t>
  </si>
  <si>
    <t>Maletín herramientas con taladro</t>
  </si>
  <si>
    <t>Material para reparaciones de fregadoras</t>
  </si>
  <si>
    <t xml:space="preserve">Web cam </t>
  </si>
  <si>
    <t>Reparaciones de puertas tras inspección</t>
  </si>
  <si>
    <t>Sillones para puestos de entrada</t>
  </si>
  <si>
    <t>Mesas y cajoneras halla entrada</t>
  </si>
  <si>
    <t>Teléfono móvil para sustitución por avería</t>
  </si>
  <si>
    <t>Reparación tapa de portatil</t>
  </si>
  <si>
    <t>Curso 100 % bonificado Protección de datos</t>
  </si>
  <si>
    <t>Logo y vinilos para entrada oficinas</t>
  </si>
  <si>
    <t>Curso Actualización financiera</t>
  </si>
  <si>
    <t>Reparación lavaojos, comdero aves y maderas bancos</t>
  </si>
  <si>
    <t>Reparación puerta nº 9</t>
  </si>
  <si>
    <t>Cambios correa distribución 1472JBH, 7466BGD y 9977HHF</t>
  </si>
  <si>
    <t>Plan control mosquitos P.O.</t>
  </si>
  <si>
    <t>Reparaciones metálicas varias en P.O.</t>
  </si>
  <si>
    <t>Reposición por extravio elementos componen work out</t>
  </si>
  <si>
    <t>Bolsas para reparto uniformes</t>
  </si>
  <si>
    <t>Cambio cartel entrada y mejora rampa entrada</t>
  </si>
  <si>
    <t>Reparación rotativa</t>
  </si>
  <si>
    <t>Calzado seguridad para personal limpizas en el P.O.</t>
  </si>
  <si>
    <t>Reparación depuradora nº 2</t>
  </si>
  <si>
    <t>Escalera y maletín organizador</t>
  </si>
  <si>
    <t>Baterías por averías para SAI oficina</t>
  </si>
  <si>
    <t>Reparación vehículo 9977HHF</t>
  </si>
  <si>
    <t>Puesta a punto automata puertas cambio horario</t>
  </si>
  <si>
    <t>Licencia software Pickar para registro horario</t>
  </si>
  <si>
    <t xml:space="preserve">Bolsas basura y canina, toallitas </t>
  </si>
  <si>
    <t>Cargador portátil</t>
  </si>
  <si>
    <t xml:space="preserve">Plantas para reposición campo de flores y otras zonas </t>
  </si>
  <si>
    <t>tinta, teclado ordenador, escala y carpeta</t>
  </si>
  <si>
    <t>Reparación traviesas madera campo de flores</t>
  </si>
  <si>
    <t>A29049509</t>
  </si>
  <si>
    <t>B92133684</t>
  </si>
  <si>
    <t>74883824X</t>
  </si>
  <si>
    <t>B29070943</t>
  </si>
  <si>
    <t>A79216651</t>
  </si>
  <si>
    <t>B92064724</t>
  </si>
  <si>
    <t>A01018654</t>
  </si>
  <si>
    <t>B81254336</t>
  </si>
  <si>
    <t>F29803574</t>
  </si>
  <si>
    <t>Y3021664F</t>
  </si>
  <si>
    <t>A41398645</t>
  </si>
  <si>
    <t>A64421613</t>
  </si>
  <si>
    <t>A28141935</t>
  </si>
  <si>
    <t>B92200591</t>
  </si>
  <si>
    <t>A80907397</t>
  </si>
  <si>
    <t>A81962201</t>
  </si>
  <si>
    <t>B92707728</t>
  </si>
  <si>
    <t xml:space="preserve">E.U. INSTALACIONES, S.L. </t>
  </si>
  <si>
    <t>AROZAMENA RAMOS, LUIS (INFORMATICA IMPOSIBLE)</t>
  </si>
  <si>
    <t>GRUPO DISOFIC, S.L.U.</t>
  </si>
  <si>
    <t>EDICIONES FRANCIS LEFEVBRE</t>
  </si>
  <si>
    <t>AGROSARMIENTO, S.L.</t>
  </si>
  <si>
    <t>INTEMAN, S.A.</t>
  </si>
  <si>
    <t>CISCO SYSTEMS ESPAÑA</t>
  </si>
  <si>
    <t>WOLTERS KLUWERS ESPAÑA, S.A.</t>
  </si>
  <si>
    <t>SEMILLEROS LA PALMA, S.A.T.</t>
  </si>
  <si>
    <t>GONZALEZ FERNANDEZ, RAISA</t>
  </si>
  <si>
    <t>VERIFICACIONES INDUSTRIALES DE ANDALUCIA, S.A.</t>
  </si>
  <si>
    <t>BAEZA ,S.A.</t>
  </si>
  <si>
    <t>ALMEDA GROUP SYSTEMS, S.L.</t>
  </si>
  <si>
    <t>MEDIA MARK MALAGA, PLAZA MAYOR</t>
  </si>
  <si>
    <t>MAPFRE ESPAÑA, COMPAÑÍA DE SEGUROS Y REASEGUROS, S.A.</t>
  </si>
  <si>
    <t>HERBECOM SYSTEMS</t>
  </si>
  <si>
    <t>VODAFONE ESPAÑA, S.A.U.</t>
  </si>
  <si>
    <t>EDITORIAL ARANZADI, S.A.U</t>
  </si>
  <si>
    <t>HRCS</t>
  </si>
  <si>
    <t>ACUMULADORES BATERIAS Y RECAMBIOS, S.L.</t>
  </si>
  <si>
    <t>P409</t>
  </si>
  <si>
    <t>P419</t>
  </si>
  <si>
    <t>P1</t>
  </si>
  <si>
    <t>P3</t>
  </si>
  <si>
    <t>P4</t>
  </si>
  <si>
    <t>P6</t>
  </si>
  <si>
    <t>P7</t>
  </si>
  <si>
    <t>P8</t>
  </si>
  <si>
    <t>P9</t>
  </si>
  <si>
    <t>P10</t>
  </si>
  <si>
    <t>P11</t>
  </si>
  <si>
    <t>P13</t>
  </si>
  <si>
    <t>P14</t>
  </si>
  <si>
    <t>P15</t>
  </si>
  <si>
    <t>P17</t>
  </si>
  <si>
    <t>P18</t>
  </si>
  <si>
    <t>P19</t>
  </si>
  <si>
    <t>P21</t>
  </si>
  <si>
    <t>P22</t>
  </si>
  <si>
    <t>P23</t>
  </si>
  <si>
    <t>P24</t>
  </si>
  <si>
    <t>P25</t>
  </si>
  <si>
    <t>P26</t>
  </si>
  <si>
    <t>P27</t>
  </si>
  <si>
    <t>P29</t>
  </si>
  <si>
    <t>P30</t>
  </si>
  <si>
    <t>P32</t>
  </si>
  <si>
    <t>P33</t>
  </si>
  <si>
    <t>P34</t>
  </si>
  <si>
    <t>P35</t>
  </si>
  <si>
    <t>P36</t>
  </si>
  <si>
    <t>P37</t>
  </si>
  <si>
    <t>P38</t>
  </si>
  <si>
    <t>P40</t>
  </si>
  <si>
    <t>P41</t>
  </si>
  <si>
    <t>P42</t>
  </si>
  <si>
    <t>P43</t>
  </si>
  <si>
    <t>P44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</si>
  <si>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</si>
  <si>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</si>
  <si>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</si>
  <si>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</si>
  <si>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</si>
  <si>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</si>
  <si>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</si>
  <si>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</si>
  <si>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</si>
  <si>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</si>
  <si>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</si>
  <si>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</si>
  <si>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</si>
  <si>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</si>
  <si>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</si>
  <si>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</si>
  <si>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</si>
  <si>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</si>
  <si>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</si>
  <si>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</si>
  <si>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</si>
  <si>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P69</t>
  </si>
  <si>
    <t>P71</t>
  </si>
  <si>
    <t>P72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</si>
  <si>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</si>
  <si>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</si>
  <si>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</si>
  <si>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</si>
  <si>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</si>
  <si>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</si>
  <si>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</si>
  <si>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</si>
  <si>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</si>
  <si>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</si>
  <si>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</si>
  <si>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</si>
  <si>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</si>
  <si>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</si>
  <si>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</si>
  <si>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</si>
  <si>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P91</t>
  </si>
  <si>
    <t>P92</t>
  </si>
  <si>
    <t>P93</t>
  </si>
  <si>
    <t>P94</t>
  </si>
  <si>
    <t>P95</t>
  </si>
  <si>
    <t>P97</t>
  </si>
  <si>
    <t>P100</t>
  </si>
  <si>
    <t>P101</t>
  </si>
  <si>
    <t>P102</t>
  </si>
  <si>
    <t>P103</t>
  </si>
  <si>
    <t>P104</t>
  </si>
  <si>
    <t>P105</t>
  </si>
  <si>
    <t>P106</t>
  </si>
  <si>
    <t>P108</t>
  </si>
  <si>
    <t>P109</t>
  </si>
  <si>
    <t>P110</t>
  </si>
  <si>
    <t>P111</t>
  </si>
  <si>
    <t>P112</t>
  </si>
  <si>
    <t>P113</t>
  </si>
  <si>
    <t>P114</t>
  </si>
  <si>
    <t>P116</t>
  </si>
  <si>
    <t>P117</t>
  </si>
  <si>
    <t>P118</t>
  </si>
  <si>
    <t>P119</t>
  </si>
  <si>
    <t>P120</t>
  </si>
  <si>
    <t>P122</t>
  </si>
  <si>
    <t>P123</t>
  </si>
  <si>
    <t>P124</t>
  </si>
  <si>
    <t>Servicio/Suministro test covid 19</t>
  </si>
  <si>
    <t>Servicio de adpatación del programa de nóminas Milena</t>
  </si>
  <si>
    <t>B92097047</t>
  </si>
  <si>
    <t>A33011826</t>
  </si>
  <si>
    <t>15 sopladores Stihl BGA 57 + cargador + batería y 15 Baterías Stihl AK 30 adicionales</t>
  </si>
  <si>
    <t>SERESCO, S.A.</t>
  </si>
  <si>
    <t>E1</t>
  </si>
  <si>
    <t>E2</t>
  </si>
  <si>
    <t>E3</t>
  </si>
  <si>
    <t>ANP SERVICIO DE PREVENCIÓN AJENO, S.L.</t>
  </si>
  <si>
    <t>12/01/2021</t>
  </si>
  <si>
    <t>13/01/2021</t>
  </si>
  <si>
    <t>14/01/2021</t>
  </si>
  <si>
    <t>15/01/2021</t>
  </si>
  <si>
    <t>18/01/2021</t>
  </si>
  <si>
    <t>19/01/2021</t>
  </si>
  <si>
    <t>20/01/2021</t>
  </si>
  <si>
    <t>21/01/2021</t>
  </si>
  <si>
    <t>22/01/2021</t>
  </si>
  <si>
    <t>25/01/2021</t>
  </si>
  <si>
    <t>26/01/2021</t>
  </si>
  <si>
    <t>28/01/2021</t>
  </si>
  <si>
    <t>01/02/2021</t>
  </si>
  <si>
    <t>03/02/2021</t>
  </si>
  <si>
    <t>04/02/2021</t>
  </si>
  <si>
    <t>08/02/2021</t>
  </si>
  <si>
    <t>11/02/2021</t>
  </si>
  <si>
    <t>12/02/2021</t>
  </si>
  <si>
    <t>16/02/2021</t>
  </si>
  <si>
    <t>17/02/2021</t>
  </si>
  <si>
    <t>18/02/2021</t>
  </si>
  <si>
    <t>20/02/2021</t>
  </si>
  <si>
    <t>27/02/2021</t>
  </si>
  <si>
    <t>02/03/2021</t>
  </si>
  <si>
    <t>03/03/2021</t>
  </si>
  <si>
    <t>05/03/2021</t>
  </si>
  <si>
    <t>06/03/2021</t>
  </si>
  <si>
    <t>08/03/2021</t>
  </si>
  <si>
    <t>09/03/2021</t>
  </si>
  <si>
    <t>11/03/2021</t>
  </si>
  <si>
    <t>13/03/2021</t>
  </si>
  <si>
    <t>16/03/2021</t>
  </si>
  <si>
    <t>17/03/2021</t>
  </si>
  <si>
    <t>18/03/2021</t>
  </si>
  <si>
    <t>19/03/2021</t>
  </si>
  <si>
    <t>20/03/2021</t>
  </si>
  <si>
    <t>23/03/2021</t>
  </si>
  <si>
    <t>24/03/2021</t>
  </si>
  <si>
    <t>25/03/2021</t>
  </si>
  <si>
    <t>26/03/2021</t>
  </si>
  <si>
    <t>27/03/2021</t>
  </si>
  <si>
    <t>30/03/2021</t>
  </si>
  <si>
    <t>31/03/2021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</si>
  <si>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</si>
  <si>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</si>
  <si>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</si>
  <si>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</si>
  <si>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</si>
  <si>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</si>
  <si>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</si>
  <si>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</si>
  <si>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</si>
  <si>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</si>
  <si>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</si>
  <si>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</si>
  <si>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</si>
  <si>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</si>
  <si>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</si>
  <si>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</si>
  <si>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</si>
  <si>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</si>
  <si>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</si>
  <si>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</si>
  <si>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</si>
  <si>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</si>
  <si>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</si>
  <si>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</si>
  <si>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</si>
  <si>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</si>
  <si>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</si>
  <si>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</si>
  <si>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</si>
  <si>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</si>
  <si>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</si>
  <si>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</si>
  <si>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</si>
  <si>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</si>
  <si>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</si>
  <si>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</si>
  <si>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</si>
  <si>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</si>
  <si>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</si>
  <si>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</si>
  <si>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</si>
  <si>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</si>
  <si>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</si>
  <si>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</si>
  <si>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</si>
  <si>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</si>
  <si>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</si>
  <si>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</si>
  <si>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</si>
  <si>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</si>
  <si>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</si>
  <si>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</si>
  <si>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</si>
  <si>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</si>
  <si>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</si>
  <si>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</si>
  <si>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</si>
  <si>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</si>
  <si>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</si>
  <si>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</si>
  <si>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</si>
  <si>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</si>
  <si>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</si>
  <si>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</si>
  <si>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</si>
  <si>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</si>
  <si>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</si>
  <si>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</si>
  <si>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</si>
  <si>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</si>
  <si>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</si>
  <si>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</si>
  <si>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</si>
  <si>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</si>
  <si>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</si>
  <si>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</si>
  <si>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</si>
  <si>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</si>
  <si>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</si>
  <si>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</si>
  <si>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</si>
  <si>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</si>
  <si>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BRICOLAJE BRICOMAN, S.L.U.</t>
  </si>
  <si>
    <t>MOREALES Y VALENCIA, S.L.</t>
  </si>
  <si>
    <t>PARKINGRUND, S.A.</t>
  </si>
  <si>
    <t>JUAN FERNANDEZ Y MANUEL LOPEZ, C.B.</t>
  </si>
  <si>
    <t>FERRETERÍA Y SUMINISTROS GENERALES, S.L.</t>
  </si>
  <si>
    <t>MARTIN SUAREZ, CARLOS ENRIQUE</t>
  </si>
  <si>
    <t>BAEZA, S.A.</t>
  </si>
  <si>
    <t>GONZALEZ PARRA, ALEJANDRO</t>
  </si>
  <si>
    <t>GUZMAN RAMIREZ, ANTONIO</t>
  </si>
  <si>
    <t>POSTIGO GOMEZ, FRANCISCO JAVIER</t>
  </si>
  <si>
    <t>FIGUEROA VELASCO, BARBARA</t>
  </si>
  <si>
    <t>DOMINGUEZ CONTRERAS, ERNESTO</t>
  </si>
  <si>
    <t>CAMPOS UCLES, ANTONIA</t>
  </si>
  <si>
    <t>BAZAR LANDIA, S.L.</t>
  </si>
  <si>
    <t>TODOMANZANA, S.L.</t>
  </si>
  <si>
    <t>FERRETERIA J.A LUQUE, S.L.</t>
  </si>
  <si>
    <t>M.C. COPIGRAFIA, S.L.</t>
  </si>
  <si>
    <t>MADI CONTROL, S.L.</t>
  </si>
  <si>
    <t>ACUMULARES, BATERIAS Y RECAMBIOS, S.L.</t>
  </si>
  <si>
    <t>SANCHEZ BERMUDEZ, ANA INMACULADA</t>
  </si>
  <si>
    <t>LEROY MERLIN, S.L.U.</t>
  </si>
  <si>
    <t>F.2078,Panel Electrosoldado</t>
  </si>
  <si>
    <t>F.2045,Material Ferretería</t>
  </si>
  <si>
    <t>F.12, Compra Agua</t>
  </si>
  <si>
    <t>F.3, Compra Tornillos Chapa</t>
  </si>
  <si>
    <t>F.70403, Parking Área Cultura</t>
  </si>
  <si>
    <t>F.46371,Aparca.CEIP García Lorca</t>
  </si>
  <si>
    <t>F.46213,Aparcam.CEIP. García Lorca</t>
  </si>
  <si>
    <t>F.1309,Aparcam.CEIP García Lorca</t>
  </si>
  <si>
    <t>F.429, Material Fontanería</t>
  </si>
  <si>
    <t>F.428, Material Fontanería</t>
  </si>
  <si>
    <t>F.1339, Material Fontanería</t>
  </si>
  <si>
    <t>F.1373, Material Fontanería</t>
  </si>
  <si>
    <t>F.11572, Material Fontanería y abono</t>
  </si>
  <si>
    <t>F.21923, Compra Pilas</t>
  </si>
  <si>
    <t>F.1587, Material Fontanería</t>
  </si>
  <si>
    <t>F.1517, Material fontanería</t>
  </si>
  <si>
    <t>F.11579, Materila Fontanería</t>
  </si>
  <si>
    <t>F.1648, Material Fontanería</t>
  </si>
  <si>
    <t>F.368, Material Fontanería</t>
  </si>
  <si>
    <t>F.369, Material Fontanería</t>
  </si>
  <si>
    <t>F.417, Material Fontanería</t>
  </si>
  <si>
    <t>F.418, Material Fontanería</t>
  </si>
  <si>
    <t>F.11, Cable HDMI</t>
  </si>
  <si>
    <t>F.2306, Material Fontanería</t>
  </si>
  <si>
    <t>F.2460, Material Fontanería</t>
  </si>
  <si>
    <t>F.2473, Material Fontanería</t>
  </si>
  <si>
    <t>F.2712, Material Fontanería</t>
  </si>
  <si>
    <t>F.556, Material Fontanería</t>
  </si>
  <si>
    <t>F.2968, Material Fontanería</t>
  </si>
  <si>
    <t>F.2968, Copias Llaves</t>
  </si>
  <si>
    <t>F.3331, Material Fontanería</t>
  </si>
  <si>
    <t>F.5352, Vestuario</t>
  </si>
  <si>
    <t>F.14, Insecticidas</t>
  </si>
  <si>
    <t>F.7904, Material Electronico</t>
  </si>
  <si>
    <t>F.7863, Material Obras Civil</t>
  </si>
  <si>
    <t>F.7845, Material Seguridad</t>
  </si>
  <si>
    <t>F.208, Copias Llaves</t>
  </si>
  <si>
    <t>F.859, Verduras Animales</t>
  </si>
  <si>
    <t>F.1732, Compra Pilas</t>
  </si>
  <si>
    <t>F.4525, Material Fontanería</t>
  </si>
  <si>
    <t>F.2051, Compra Pilas</t>
  </si>
  <si>
    <t>F.860, Verduras animales</t>
  </si>
  <si>
    <t>F.4679, Material Fontanería</t>
  </si>
  <si>
    <t>F.869, Verduras Animales</t>
  </si>
  <si>
    <t>F.87, Compra Agua</t>
  </si>
  <si>
    <t>F.1545, Compra Nidos</t>
  </si>
  <si>
    <t>F.531, Topes puertas</t>
  </si>
  <si>
    <t>F.5176, Material oficinas</t>
  </si>
  <si>
    <t>F.861, Verduras Animales</t>
  </si>
  <si>
    <t>F.870, Verduras Animales</t>
  </si>
  <si>
    <t>F.871,Verduras Animales</t>
  </si>
  <si>
    <t>F.2154, Nido Periquitos</t>
  </si>
  <si>
    <t>F.2003, Parking Planos P.Oeste</t>
  </si>
  <si>
    <t>F.179,Planos P.Oeste</t>
  </si>
  <si>
    <t>F.4108, Material Obra Civil</t>
  </si>
  <si>
    <t>F.341, Material Ferretería</t>
  </si>
  <si>
    <t>F.882, Verduras Animales</t>
  </si>
  <si>
    <t>F.729, Material Electrico</t>
  </si>
  <si>
    <t>F.726, Material Electrico</t>
  </si>
  <si>
    <t>F.730, Paquetes bolsas</t>
  </si>
  <si>
    <t>F.1759, Material Fontanería</t>
  </si>
  <si>
    <t>F.904, Material Ferretería</t>
  </si>
  <si>
    <t>F.883, Verduras Animales</t>
  </si>
  <si>
    <t>F.965, Material Ferretería</t>
  </si>
  <si>
    <t>F.542, Material Electrico</t>
  </si>
  <si>
    <t>F.8346, Material Fontanería</t>
  </si>
  <si>
    <t>F.4655, Compra SAI</t>
  </si>
  <si>
    <t>F.8267, Material Papeleria</t>
  </si>
  <si>
    <t>F.170, Compra Agua</t>
  </si>
  <si>
    <t>F.6809, Material Electrico</t>
  </si>
  <si>
    <t>F.884, Verduras Animales</t>
  </si>
  <si>
    <t>F.2275,Material Fontanería</t>
  </si>
  <si>
    <t>F.9318, Material Fontanería</t>
  </si>
  <si>
    <t>F.10275, Planos P.Oeste</t>
  </si>
  <si>
    <t>F.20529, Ticket Parking</t>
  </si>
  <si>
    <t>F.184, Compra Agua</t>
  </si>
  <si>
    <t>F.3184, Materiales Animales</t>
  </si>
  <si>
    <t>F.885, Verduras Animales</t>
  </si>
  <si>
    <t>F.965, Material Electrico</t>
  </si>
  <si>
    <t>F.2525, Material Fontanería</t>
  </si>
  <si>
    <t>F.886, Verduras Animales</t>
  </si>
  <si>
    <t>B84406289</t>
  </si>
  <si>
    <t>B92565019</t>
  </si>
  <si>
    <t>A18039396</t>
  </si>
  <si>
    <t>E29121506</t>
  </si>
  <si>
    <t>SOCIEDAD MUNICIPAL APARC Y SERVICIOS, SA</t>
  </si>
  <si>
    <t>A29178902</t>
  </si>
  <si>
    <t>B93401636</t>
  </si>
  <si>
    <t>44579333C</t>
  </si>
  <si>
    <t>53685061W</t>
  </si>
  <si>
    <t>25702935K</t>
  </si>
  <si>
    <t>74903046G</t>
  </si>
  <si>
    <t>25049772N</t>
  </si>
  <si>
    <t>25098608L</t>
  </si>
  <si>
    <t>B93507846</t>
  </si>
  <si>
    <t>B93485241</t>
  </si>
  <si>
    <t>B29590312</t>
  </si>
  <si>
    <t>B29637352</t>
  </si>
  <si>
    <t>74892999P</t>
  </si>
  <si>
    <t>B84818442</t>
  </si>
  <si>
    <t>Ordenador Differo pro</t>
  </si>
  <si>
    <t>Sillon mod. Morfeo</t>
  </si>
  <si>
    <t>Seguro multiriesgo</t>
  </si>
  <si>
    <t>Servicio ceritifación pericial conversaciones whatsapp</t>
  </si>
  <si>
    <t>F.761,Rep. Móvil Note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</si>
</sst>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4" fontId="0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NumberFormat="1" applyFont="1"/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/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1" applyNumberFormat="1" applyFont="1" applyBorder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Border="1" applyAlignment="1">
      <alignment horizontal="center"/>
    </xf>
    <xf numFmtId="14" fontId="0" fillId="2" borderId="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/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14" fontId="8" fillId="0" borderId="0" xfId="0" applyNumberFormat="1" applyFont="1"/>
    <xf numFmtId="14" fontId="9" fillId="0" borderId="0" xfId="0" applyNumberFormat="1" applyFont="1"/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3" fontId="1" fillId="0" borderId="0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right"/>
    </xf>
    <xf numFmtId="49" fontId="8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38"/>
  <sheetViews>
    <sheetView tabSelected="1" zoomScale="110" zoomScaleNormal="110" workbookViewId="0">
      <selection activeCell="C9" sqref="C9"/>
    </sheetView>
  </sheetViews>
  <sheetFormatPr baseColWidth="10" defaultRowHeight="14.4" x14ac:dyDescent="0.3"/>
  <cols>
    <col min="1" max="1" width="10.6640625" bestFit="1" customWidth="1"/>
    <col min="2" max="2" width="7.109375" style="21" bestFit="1" customWidth="1"/>
    <col min="3" max="3" width="63.5546875" style="6" bestFit="1" customWidth="1"/>
    <col min="4" max="4" width="14.109375" bestFit="1" customWidth="1"/>
    <col min="5" max="5" width="14.109375" customWidth="1"/>
    <col min="6" max="6" width="14.109375" style="5" customWidth="1"/>
    <col min="7" max="7" width="14.44140625" style="2" bestFit="1" customWidth="1"/>
    <col min="8" max="8" width="15.88671875" style="3" customWidth="1"/>
    <col min="9" max="9" width="56.6640625" style="3" bestFit="1" customWidth="1"/>
  </cols>
  <sheetData>
    <row r="2" spans="1:9" x14ac:dyDescent="0.3">
      <c r="B2" s="82" t="s">
        <v>0</v>
      </c>
      <c r="C2" s="82"/>
      <c r="D2" s="82"/>
      <c r="E2" s="82"/>
      <c r="F2" s="82"/>
      <c r="G2" s="82"/>
      <c r="H2" s="82"/>
      <c r="I2" s="82"/>
    </row>
    <row r="3" spans="1:9" x14ac:dyDescent="0.3">
      <c r="B3" s="83" t="s">
        <v>67</v>
      </c>
      <c r="C3" s="83"/>
      <c r="D3" s="83"/>
      <c r="E3" s="83"/>
      <c r="F3" s="83"/>
      <c r="G3" s="83"/>
      <c r="H3" s="83"/>
      <c r="I3" s="83"/>
    </row>
    <row r="4" spans="1:9" x14ac:dyDescent="0.3">
      <c r="B4" s="18"/>
      <c r="C4" s="9"/>
      <c r="D4" s="4"/>
      <c r="E4" s="4"/>
      <c r="H4" s="10"/>
      <c r="I4" s="10"/>
    </row>
    <row r="5" spans="1:9" x14ac:dyDescent="0.3">
      <c r="A5" s="44" t="s">
        <v>9</v>
      </c>
      <c r="B5" s="19" t="s">
        <v>1</v>
      </c>
      <c r="C5" s="1" t="s">
        <v>2</v>
      </c>
      <c r="D5" s="1" t="s">
        <v>3</v>
      </c>
      <c r="E5" s="1" t="s">
        <v>7</v>
      </c>
      <c r="F5" s="73" t="s">
        <v>8</v>
      </c>
      <c r="G5" s="1" t="s">
        <v>4</v>
      </c>
      <c r="H5" s="1" t="s">
        <v>5</v>
      </c>
      <c r="I5" s="1" t="s">
        <v>6</v>
      </c>
    </row>
    <row r="6" spans="1:9" s="56" customFormat="1" x14ac:dyDescent="0.3">
      <c r="A6" s="78">
        <v>44215</v>
      </c>
      <c r="B6" s="57" t="s">
        <v>184</v>
      </c>
      <c r="C6" s="58" t="s">
        <v>68</v>
      </c>
      <c r="D6" s="58" t="s">
        <v>41</v>
      </c>
      <c r="E6" s="74">
        <v>407</v>
      </c>
      <c r="F6" s="75">
        <v>85.47</v>
      </c>
      <c r="G6" s="74">
        <f>+F6+E6</f>
        <v>492.47</v>
      </c>
      <c r="H6" s="76" t="s">
        <v>38</v>
      </c>
      <c r="I6" s="58" t="s">
        <v>37</v>
      </c>
    </row>
    <row r="7" spans="1:9" s="56" customFormat="1" x14ac:dyDescent="0.3">
      <c r="A7" s="78">
        <v>44200</v>
      </c>
      <c r="B7" s="57" t="s">
        <v>185</v>
      </c>
      <c r="C7" s="58" t="s">
        <v>69</v>
      </c>
      <c r="D7" s="58" t="s">
        <v>41</v>
      </c>
      <c r="E7" s="74">
        <v>629.09</v>
      </c>
      <c r="F7" s="75">
        <v>132.11000000000001</v>
      </c>
      <c r="G7" s="74">
        <f t="shared" ref="G7:G70" si="0">+F7+E7</f>
        <v>761.2</v>
      </c>
      <c r="H7" s="76" t="s">
        <v>39</v>
      </c>
      <c r="I7" s="58" t="s">
        <v>12</v>
      </c>
    </row>
    <row r="8" spans="1:9" s="56" customFormat="1" x14ac:dyDescent="0.3">
      <c r="A8" s="78">
        <v>44207</v>
      </c>
      <c r="B8" s="57" t="s">
        <v>186</v>
      </c>
      <c r="C8" s="58" t="s">
        <v>70</v>
      </c>
      <c r="D8" s="58" t="s">
        <v>40</v>
      </c>
      <c r="E8" s="74">
        <v>165.4</v>
      </c>
      <c r="F8" s="75">
        <v>22.7</v>
      </c>
      <c r="G8" s="74">
        <f t="shared" si="0"/>
        <v>188.1</v>
      </c>
      <c r="H8" s="76" t="s">
        <v>59</v>
      </c>
      <c r="I8" s="58" t="s">
        <v>24</v>
      </c>
    </row>
    <row r="9" spans="1:9" s="56" customFormat="1" x14ac:dyDescent="0.3">
      <c r="A9" s="78">
        <v>44211</v>
      </c>
      <c r="B9" s="57" t="s">
        <v>187</v>
      </c>
      <c r="C9" s="58" t="s">
        <v>42</v>
      </c>
      <c r="D9" s="58" t="s">
        <v>40</v>
      </c>
      <c r="E9" s="74">
        <v>87.57</v>
      </c>
      <c r="F9" s="75">
        <v>18.39</v>
      </c>
      <c r="G9" s="74">
        <f t="shared" si="0"/>
        <v>105.96</v>
      </c>
      <c r="H9" s="76" t="s">
        <v>49</v>
      </c>
      <c r="I9" s="58" t="s">
        <v>13</v>
      </c>
    </row>
    <row r="10" spans="1:9" s="56" customFormat="1" x14ac:dyDescent="0.3">
      <c r="A10" s="78">
        <v>44210</v>
      </c>
      <c r="B10" s="57" t="s">
        <v>188</v>
      </c>
      <c r="C10" s="58" t="s">
        <v>71</v>
      </c>
      <c r="D10" s="58" t="s">
        <v>41</v>
      </c>
      <c r="E10" s="74">
        <v>191.94</v>
      </c>
      <c r="F10" s="75">
        <v>40.31</v>
      </c>
      <c r="G10" s="74">
        <f t="shared" si="0"/>
        <v>232.25</v>
      </c>
      <c r="H10" s="76" t="s">
        <v>147</v>
      </c>
      <c r="I10" s="58" t="s">
        <v>26</v>
      </c>
    </row>
    <row r="11" spans="1:9" s="56" customFormat="1" x14ac:dyDescent="0.3">
      <c r="A11" s="78">
        <v>44210</v>
      </c>
      <c r="B11" s="57" t="s">
        <v>189</v>
      </c>
      <c r="C11" s="58" t="s">
        <v>72</v>
      </c>
      <c r="D11" s="58" t="s">
        <v>41</v>
      </c>
      <c r="E11" s="74">
        <v>243</v>
      </c>
      <c r="F11" s="75">
        <v>51.03</v>
      </c>
      <c r="G11" s="74">
        <f t="shared" si="0"/>
        <v>294.02999999999997</v>
      </c>
      <c r="H11" s="76" t="s">
        <v>148</v>
      </c>
      <c r="I11" s="58" t="s">
        <v>14</v>
      </c>
    </row>
    <row r="12" spans="1:9" s="56" customFormat="1" x14ac:dyDescent="0.3">
      <c r="A12" s="78">
        <v>44210</v>
      </c>
      <c r="B12" s="57" t="s">
        <v>190</v>
      </c>
      <c r="C12" s="58" t="s">
        <v>73</v>
      </c>
      <c r="D12" s="58" t="s">
        <v>41</v>
      </c>
      <c r="E12" s="74">
        <v>144</v>
      </c>
      <c r="F12" s="75">
        <v>30.24</v>
      </c>
      <c r="G12" s="74">
        <f t="shared" si="0"/>
        <v>174.24</v>
      </c>
      <c r="H12" s="76" t="s">
        <v>36</v>
      </c>
      <c r="I12" s="58" t="s">
        <v>11</v>
      </c>
    </row>
    <row r="13" spans="1:9" s="56" customFormat="1" x14ac:dyDescent="0.3">
      <c r="A13" s="78">
        <v>44218</v>
      </c>
      <c r="B13" s="57" t="s">
        <v>191</v>
      </c>
      <c r="C13" s="58" t="s">
        <v>74</v>
      </c>
      <c r="D13" s="58" t="s">
        <v>40</v>
      </c>
      <c r="E13" s="74">
        <v>651</v>
      </c>
      <c r="F13" s="75">
        <v>136.71</v>
      </c>
      <c r="G13" s="74">
        <f t="shared" si="0"/>
        <v>787.71</v>
      </c>
      <c r="H13" s="76" t="s">
        <v>64</v>
      </c>
      <c r="I13" s="58" t="s">
        <v>25</v>
      </c>
    </row>
    <row r="14" spans="1:9" s="56" customFormat="1" x14ac:dyDescent="0.3">
      <c r="A14" s="78">
        <v>44218</v>
      </c>
      <c r="B14" s="57" t="s">
        <v>192</v>
      </c>
      <c r="C14" s="58" t="s">
        <v>75</v>
      </c>
      <c r="D14" s="58" t="s">
        <v>40</v>
      </c>
      <c r="E14" s="74">
        <v>290</v>
      </c>
      <c r="F14" s="75">
        <v>60.9</v>
      </c>
      <c r="G14" s="74">
        <f t="shared" si="0"/>
        <v>350.9</v>
      </c>
      <c r="H14" s="76" t="s">
        <v>35</v>
      </c>
      <c r="I14" s="58" t="s">
        <v>164</v>
      </c>
    </row>
    <row r="15" spans="1:9" s="56" customFormat="1" x14ac:dyDescent="0.3">
      <c r="A15" s="78">
        <v>44215</v>
      </c>
      <c r="B15" s="57" t="s">
        <v>193</v>
      </c>
      <c r="C15" s="58" t="s">
        <v>76</v>
      </c>
      <c r="D15" s="58" t="s">
        <v>41</v>
      </c>
      <c r="E15" s="74">
        <v>1071.8</v>
      </c>
      <c r="F15" s="75">
        <v>225.08</v>
      </c>
      <c r="G15" s="74">
        <f t="shared" si="0"/>
        <v>1296.8799999999999</v>
      </c>
      <c r="H15" s="76" t="s">
        <v>38</v>
      </c>
      <c r="I15" s="58" t="s">
        <v>37</v>
      </c>
    </row>
    <row r="16" spans="1:9" s="56" customFormat="1" x14ac:dyDescent="0.3">
      <c r="A16" s="78">
        <v>44214</v>
      </c>
      <c r="B16" s="57" t="s">
        <v>194</v>
      </c>
      <c r="C16" s="58" t="s">
        <v>73</v>
      </c>
      <c r="D16" s="58" t="s">
        <v>41</v>
      </c>
      <c r="E16" s="74">
        <v>200</v>
      </c>
      <c r="F16" s="75">
        <v>42</v>
      </c>
      <c r="G16" s="74">
        <f t="shared" si="0"/>
        <v>242</v>
      </c>
      <c r="H16" s="76" t="s">
        <v>50</v>
      </c>
      <c r="I16" s="58" t="s">
        <v>14</v>
      </c>
    </row>
    <row r="17" spans="1:9" s="56" customFormat="1" x14ac:dyDescent="0.3">
      <c r="A17" s="78">
        <v>44215</v>
      </c>
      <c r="B17" s="57" t="s">
        <v>195</v>
      </c>
      <c r="C17" s="58" t="s">
        <v>69</v>
      </c>
      <c r="D17" s="58" t="s">
        <v>41</v>
      </c>
      <c r="E17" s="74">
        <v>670.89</v>
      </c>
      <c r="F17" s="75">
        <v>140.88999999999999</v>
      </c>
      <c r="G17" s="74">
        <f t="shared" si="0"/>
        <v>811.78</v>
      </c>
      <c r="H17" s="76" t="s">
        <v>39</v>
      </c>
      <c r="I17" s="58" t="s">
        <v>12</v>
      </c>
    </row>
    <row r="18" spans="1:9" s="8" customFormat="1" x14ac:dyDescent="0.3">
      <c r="A18" s="79">
        <v>44214</v>
      </c>
      <c r="B18" s="59" t="s">
        <v>196</v>
      </c>
      <c r="C18" s="60" t="s">
        <v>77</v>
      </c>
      <c r="D18" s="60" t="s">
        <v>41</v>
      </c>
      <c r="E18" s="74">
        <v>681.47</v>
      </c>
      <c r="F18" s="75">
        <v>143.11000000000001</v>
      </c>
      <c r="G18" s="74">
        <f t="shared" si="0"/>
        <v>824.58</v>
      </c>
      <c r="H18" s="77" t="s">
        <v>149</v>
      </c>
      <c r="I18" s="60" t="s">
        <v>165</v>
      </c>
    </row>
    <row r="19" spans="1:9" s="56" customFormat="1" x14ac:dyDescent="0.3">
      <c r="A19" s="78">
        <v>44216</v>
      </c>
      <c r="B19" s="57" t="s">
        <v>197</v>
      </c>
      <c r="C19" s="58" t="s">
        <v>546</v>
      </c>
      <c r="D19" s="58" t="s">
        <v>41</v>
      </c>
      <c r="E19" s="74">
        <v>409.23</v>
      </c>
      <c r="F19" s="75">
        <v>85.94</v>
      </c>
      <c r="G19" s="74">
        <f t="shared" si="0"/>
        <v>495.17</v>
      </c>
      <c r="H19" s="76" t="s">
        <v>150</v>
      </c>
      <c r="I19" s="58" t="s">
        <v>166</v>
      </c>
    </row>
    <row r="20" spans="1:9" s="8" customFormat="1" x14ac:dyDescent="0.3">
      <c r="A20" s="79">
        <v>44216</v>
      </c>
      <c r="B20" s="59" t="s">
        <v>198</v>
      </c>
      <c r="C20" s="60" t="s">
        <v>78</v>
      </c>
      <c r="D20" s="60" t="s">
        <v>41</v>
      </c>
      <c r="E20" s="74">
        <v>2738.85</v>
      </c>
      <c r="F20" s="75">
        <v>228.55</v>
      </c>
      <c r="G20" s="74">
        <f t="shared" si="0"/>
        <v>2967.4</v>
      </c>
      <c r="H20" s="77" t="s">
        <v>39</v>
      </c>
      <c r="I20" s="60" t="s">
        <v>12</v>
      </c>
    </row>
    <row r="21" spans="1:9" s="56" customFormat="1" x14ac:dyDescent="0.3">
      <c r="A21" s="78">
        <v>44217</v>
      </c>
      <c r="B21" s="57" t="s">
        <v>199</v>
      </c>
      <c r="C21" s="58" t="s">
        <v>70</v>
      </c>
      <c r="D21" s="58" t="s">
        <v>40</v>
      </c>
      <c r="E21" s="74">
        <v>165.4</v>
      </c>
      <c r="F21" s="75">
        <v>22.7</v>
      </c>
      <c r="G21" s="74">
        <f t="shared" si="0"/>
        <v>188.1</v>
      </c>
      <c r="H21" s="76" t="s">
        <v>59</v>
      </c>
      <c r="I21" s="58" t="s">
        <v>24</v>
      </c>
    </row>
    <row r="22" spans="1:9" s="56" customFormat="1" x14ac:dyDescent="0.3">
      <c r="A22" s="78">
        <v>44216</v>
      </c>
      <c r="B22" s="57" t="s">
        <v>200</v>
      </c>
      <c r="C22" s="58" t="s">
        <v>79</v>
      </c>
      <c r="D22" s="58" t="s">
        <v>40</v>
      </c>
      <c r="E22" s="74">
        <v>293.10000000000002</v>
      </c>
      <c r="F22" s="75">
        <v>11.72</v>
      </c>
      <c r="G22" s="74">
        <f t="shared" si="0"/>
        <v>304.82000000000005</v>
      </c>
      <c r="H22" s="76" t="s">
        <v>151</v>
      </c>
      <c r="I22" s="58" t="s">
        <v>167</v>
      </c>
    </row>
    <row r="23" spans="1:9" s="56" customFormat="1" x14ac:dyDescent="0.3">
      <c r="A23" s="78">
        <v>44222</v>
      </c>
      <c r="B23" s="57" t="s">
        <v>201</v>
      </c>
      <c r="C23" s="58" t="s">
        <v>80</v>
      </c>
      <c r="D23" s="58" t="s">
        <v>41</v>
      </c>
      <c r="E23" s="74">
        <v>369.35</v>
      </c>
      <c r="F23" s="75">
        <v>47.6</v>
      </c>
      <c r="G23" s="74">
        <f t="shared" si="0"/>
        <v>416.95000000000005</v>
      </c>
      <c r="H23" s="76" t="s">
        <v>63</v>
      </c>
      <c r="I23" s="58" t="s">
        <v>23</v>
      </c>
    </row>
    <row r="24" spans="1:9" s="56" customFormat="1" x14ac:dyDescent="0.3">
      <c r="A24" s="78">
        <v>44218</v>
      </c>
      <c r="B24" s="57" t="s">
        <v>202</v>
      </c>
      <c r="C24" s="58" t="s">
        <v>81</v>
      </c>
      <c r="D24" s="58" t="s">
        <v>40</v>
      </c>
      <c r="E24" s="74">
        <v>1602.15</v>
      </c>
      <c r="F24" s="75">
        <v>336.45</v>
      </c>
      <c r="G24" s="74">
        <f t="shared" si="0"/>
        <v>1938.6000000000001</v>
      </c>
      <c r="H24" s="76" t="s">
        <v>33</v>
      </c>
      <c r="I24" s="58" t="s">
        <v>32</v>
      </c>
    </row>
    <row r="25" spans="1:9" s="8" customFormat="1" x14ac:dyDescent="0.3">
      <c r="A25" s="79">
        <v>44218</v>
      </c>
      <c r="B25" s="59" t="s">
        <v>203</v>
      </c>
      <c r="C25" s="60" t="s">
        <v>82</v>
      </c>
      <c r="D25" s="60" t="s">
        <v>41</v>
      </c>
      <c r="E25" s="75">
        <v>221.16</v>
      </c>
      <c r="F25" s="75">
        <v>46.44</v>
      </c>
      <c r="G25" s="74">
        <f t="shared" si="0"/>
        <v>267.60000000000002</v>
      </c>
      <c r="H25" s="77" t="s">
        <v>39</v>
      </c>
      <c r="I25" s="60" t="s">
        <v>12</v>
      </c>
    </row>
    <row r="26" spans="1:9" s="56" customFormat="1" x14ac:dyDescent="0.3">
      <c r="A26" s="78">
        <v>44249</v>
      </c>
      <c r="B26" s="57" t="s">
        <v>204</v>
      </c>
      <c r="C26" s="58" t="s">
        <v>83</v>
      </c>
      <c r="D26" s="58" t="s">
        <v>40</v>
      </c>
      <c r="E26" s="74">
        <v>120</v>
      </c>
      <c r="F26" s="75">
        <v>25.2</v>
      </c>
      <c r="G26" s="74">
        <f t="shared" si="0"/>
        <v>145.19999999999999</v>
      </c>
      <c r="H26" s="76" t="s">
        <v>35</v>
      </c>
      <c r="I26" s="58" t="s">
        <v>164</v>
      </c>
    </row>
    <row r="27" spans="1:9" s="56" customFormat="1" x14ac:dyDescent="0.3">
      <c r="A27" s="78">
        <v>44218</v>
      </c>
      <c r="B27" s="57" t="s">
        <v>205</v>
      </c>
      <c r="C27" s="58" t="s">
        <v>42</v>
      </c>
      <c r="D27" s="58" t="s">
        <v>40</v>
      </c>
      <c r="E27" s="74">
        <v>96.54</v>
      </c>
      <c r="F27" s="75">
        <v>20.27</v>
      </c>
      <c r="G27" s="74">
        <f t="shared" si="0"/>
        <v>116.81</v>
      </c>
      <c r="H27" s="76" t="s">
        <v>49</v>
      </c>
      <c r="I27" s="58" t="s">
        <v>13</v>
      </c>
    </row>
    <row r="28" spans="1:9" s="56" customFormat="1" x14ac:dyDescent="0.3">
      <c r="A28" s="78">
        <v>44221</v>
      </c>
      <c r="B28" s="57" t="s">
        <v>206</v>
      </c>
      <c r="C28" s="58" t="s">
        <v>84</v>
      </c>
      <c r="D28" s="58" t="s">
        <v>41</v>
      </c>
      <c r="E28" s="74">
        <v>835.29</v>
      </c>
      <c r="F28" s="75">
        <v>175.41</v>
      </c>
      <c r="G28" s="74">
        <f t="shared" si="0"/>
        <v>1010.6999999999999</v>
      </c>
      <c r="H28" s="76" t="s">
        <v>39</v>
      </c>
      <c r="I28" s="58" t="s">
        <v>12</v>
      </c>
    </row>
    <row r="29" spans="1:9" s="56" customFormat="1" x14ac:dyDescent="0.3">
      <c r="A29" s="78">
        <v>44221</v>
      </c>
      <c r="B29" s="57" t="s">
        <v>207</v>
      </c>
      <c r="C29" s="58" t="s">
        <v>85</v>
      </c>
      <c r="D29" s="58" t="s">
        <v>40</v>
      </c>
      <c r="E29" s="74">
        <v>320</v>
      </c>
      <c r="F29" s="75">
        <v>67.2</v>
      </c>
      <c r="G29" s="74">
        <f t="shared" si="0"/>
        <v>387.2</v>
      </c>
      <c r="H29" s="76" t="s">
        <v>38</v>
      </c>
      <c r="I29" s="58" t="s">
        <v>37</v>
      </c>
    </row>
    <row r="30" spans="1:9" s="56" customFormat="1" x14ac:dyDescent="0.3">
      <c r="A30" s="78">
        <v>44225</v>
      </c>
      <c r="B30" s="57" t="s">
        <v>208</v>
      </c>
      <c r="C30" s="58" t="s">
        <v>70</v>
      </c>
      <c r="D30" s="58" t="s">
        <v>40</v>
      </c>
      <c r="E30" s="74">
        <v>165.4</v>
      </c>
      <c r="F30" s="75">
        <v>22.7</v>
      </c>
      <c r="G30" s="74">
        <f t="shared" si="0"/>
        <v>188.1</v>
      </c>
      <c r="H30" s="77" t="s">
        <v>59</v>
      </c>
      <c r="I30" s="60" t="s">
        <v>24</v>
      </c>
    </row>
    <row r="31" spans="1:9" s="56" customFormat="1" x14ac:dyDescent="0.3">
      <c r="A31" s="78">
        <v>44225</v>
      </c>
      <c r="B31" s="57" t="s">
        <v>209</v>
      </c>
      <c r="C31" s="58" t="s">
        <v>86</v>
      </c>
      <c r="D31" s="58" t="s">
        <v>41</v>
      </c>
      <c r="E31" s="74">
        <v>575</v>
      </c>
      <c r="F31" s="75">
        <v>120.75</v>
      </c>
      <c r="G31" s="74">
        <f t="shared" si="0"/>
        <v>695.75</v>
      </c>
      <c r="H31" s="76" t="s">
        <v>152</v>
      </c>
      <c r="I31" s="58" t="s">
        <v>168</v>
      </c>
    </row>
    <row r="32" spans="1:9" s="8" customFormat="1" x14ac:dyDescent="0.3">
      <c r="A32" s="79">
        <v>44230</v>
      </c>
      <c r="B32" s="59" t="s">
        <v>210</v>
      </c>
      <c r="C32" s="60" t="s">
        <v>87</v>
      </c>
      <c r="D32" s="60" t="s">
        <v>41</v>
      </c>
      <c r="E32" s="75">
        <v>206</v>
      </c>
      <c r="F32" s="75">
        <v>43.26</v>
      </c>
      <c r="G32" s="74">
        <f t="shared" si="0"/>
        <v>249.26</v>
      </c>
      <c r="H32" s="77" t="s">
        <v>50</v>
      </c>
      <c r="I32" s="60" t="s">
        <v>14</v>
      </c>
    </row>
    <row r="33" spans="1:9" s="56" customFormat="1" x14ac:dyDescent="0.3">
      <c r="A33" s="78">
        <v>44230</v>
      </c>
      <c r="B33" s="57" t="s">
        <v>211</v>
      </c>
      <c r="C33" s="58" t="s">
        <v>88</v>
      </c>
      <c r="D33" s="58" t="s">
        <v>41</v>
      </c>
      <c r="E33" s="74">
        <v>129</v>
      </c>
      <c r="F33" s="75">
        <v>27.09</v>
      </c>
      <c r="G33" s="74">
        <f t="shared" si="0"/>
        <v>156.09</v>
      </c>
      <c r="H33" s="76" t="s">
        <v>153</v>
      </c>
      <c r="I33" s="58" t="s">
        <v>169</v>
      </c>
    </row>
    <row r="34" spans="1:9" s="56" customFormat="1" x14ac:dyDescent="0.3">
      <c r="A34" s="78">
        <v>44230</v>
      </c>
      <c r="B34" s="57" t="s">
        <v>212</v>
      </c>
      <c r="C34" s="58" t="s">
        <v>89</v>
      </c>
      <c r="D34" s="58" t="s">
        <v>40</v>
      </c>
      <c r="E34" s="74">
        <v>98</v>
      </c>
      <c r="F34" s="75">
        <v>20.58</v>
      </c>
      <c r="G34" s="74">
        <f t="shared" si="0"/>
        <v>118.58</v>
      </c>
      <c r="H34" s="76" t="s">
        <v>64</v>
      </c>
      <c r="I34" s="58" t="s">
        <v>25</v>
      </c>
    </row>
    <row r="35" spans="1:9" s="56" customFormat="1" x14ac:dyDescent="0.3">
      <c r="A35" s="78">
        <v>44232</v>
      </c>
      <c r="B35" s="57" t="s">
        <v>213</v>
      </c>
      <c r="C35" s="58" t="s">
        <v>90</v>
      </c>
      <c r="D35" s="58" t="s">
        <v>40</v>
      </c>
      <c r="E35" s="74">
        <v>28.5</v>
      </c>
      <c r="F35" s="75">
        <v>5.99</v>
      </c>
      <c r="G35" s="74">
        <f t="shared" si="0"/>
        <v>34.49</v>
      </c>
      <c r="H35" s="76" t="s">
        <v>154</v>
      </c>
      <c r="I35" s="58" t="s">
        <v>170</v>
      </c>
    </row>
    <row r="36" spans="1:9" s="56" customFormat="1" x14ac:dyDescent="0.3">
      <c r="A36" s="78">
        <v>44235</v>
      </c>
      <c r="B36" s="57" t="s">
        <v>214</v>
      </c>
      <c r="C36" s="58" t="s">
        <v>91</v>
      </c>
      <c r="D36" s="58" t="s">
        <v>40</v>
      </c>
      <c r="E36" s="75">
        <v>265</v>
      </c>
      <c r="F36" s="75">
        <v>10.6</v>
      </c>
      <c r="G36" s="74">
        <f t="shared" si="0"/>
        <v>275.60000000000002</v>
      </c>
      <c r="H36" s="76" t="s">
        <v>45</v>
      </c>
      <c r="I36" s="58" t="s">
        <v>171</v>
      </c>
    </row>
    <row r="37" spans="1:9" s="56" customFormat="1" x14ac:dyDescent="0.3">
      <c r="A37" s="78">
        <v>44232</v>
      </c>
      <c r="B37" s="57" t="s">
        <v>215</v>
      </c>
      <c r="C37" s="58" t="s">
        <v>92</v>
      </c>
      <c r="D37" s="58" t="s">
        <v>40</v>
      </c>
      <c r="E37" s="74">
        <v>74.5</v>
      </c>
      <c r="F37" s="75">
        <v>15.65</v>
      </c>
      <c r="G37" s="74">
        <f t="shared" si="0"/>
        <v>90.15</v>
      </c>
      <c r="H37" s="76" t="s">
        <v>56</v>
      </c>
      <c r="I37" s="58" t="s">
        <v>20</v>
      </c>
    </row>
    <row r="38" spans="1:9" s="56" customFormat="1" x14ac:dyDescent="0.3">
      <c r="A38" s="78">
        <v>44235</v>
      </c>
      <c r="B38" s="57" t="s">
        <v>216</v>
      </c>
      <c r="C38" s="58" t="s">
        <v>70</v>
      </c>
      <c r="D38" s="58" t="s">
        <v>40</v>
      </c>
      <c r="E38" s="74">
        <v>165.4</v>
      </c>
      <c r="F38" s="75">
        <v>22.7</v>
      </c>
      <c r="G38" s="74">
        <f t="shared" si="0"/>
        <v>188.1</v>
      </c>
      <c r="H38" s="76" t="s">
        <v>59</v>
      </c>
      <c r="I38" s="58" t="s">
        <v>24</v>
      </c>
    </row>
    <row r="39" spans="1:9" s="56" customFormat="1" x14ac:dyDescent="0.3">
      <c r="A39" s="78">
        <v>44235</v>
      </c>
      <c r="B39" s="57" t="s">
        <v>217</v>
      </c>
      <c r="C39" s="58" t="s">
        <v>93</v>
      </c>
      <c r="D39" s="58" t="s">
        <v>41</v>
      </c>
      <c r="E39" s="74">
        <v>1060.9000000000001</v>
      </c>
      <c r="F39" s="75">
        <v>106.09</v>
      </c>
      <c r="G39" s="74">
        <f t="shared" si="0"/>
        <v>1166.99</v>
      </c>
      <c r="H39" s="76" t="s">
        <v>155</v>
      </c>
      <c r="I39" s="58" t="s">
        <v>172</v>
      </c>
    </row>
    <row r="40" spans="1:9" s="8" customFormat="1" x14ac:dyDescent="0.3">
      <c r="A40" s="79">
        <v>44236</v>
      </c>
      <c r="B40" s="59" t="s">
        <v>218</v>
      </c>
      <c r="C40" s="60" t="s">
        <v>94</v>
      </c>
      <c r="D40" s="60" t="s">
        <v>41</v>
      </c>
      <c r="E40" s="75">
        <v>38.82</v>
      </c>
      <c r="F40" s="75">
        <v>8.15</v>
      </c>
      <c r="G40" s="74">
        <f t="shared" si="0"/>
        <v>46.97</v>
      </c>
      <c r="H40" s="77" t="s">
        <v>34</v>
      </c>
      <c r="I40" s="60" t="s">
        <v>10</v>
      </c>
    </row>
    <row r="41" spans="1:9" s="56" customFormat="1" x14ac:dyDescent="0.3">
      <c r="A41" s="78">
        <v>44236</v>
      </c>
      <c r="B41" s="57" t="s">
        <v>219</v>
      </c>
      <c r="C41" s="58" t="s">
        <v>95</v>
      </c>
      <c r="D41" s="58" t="s">
        <v>40</v>
      </c>
      <c r="E41" s="74">
        <v>91.8</v>
      </c>
      <c r="F41" s="75">
        <v>9.18</v>
      </c>
      <c r="G41" s="74">
        <f t="shared" si="0"/>
        <v>100.97999999999999</v>
      </c>
      <c r="H41" s="76" t="s">
        <v>60</v>
      </c>
      <c r="I41" s="58" t="s">
        <v>21</v>
      </c>
    </row>
    <row r="42" spans="1:9" s="56" customFormat="1" x14ac:dyDescent="0.3">
      <c r="A42" s="78">
        <v>44238</v>
      </c>
      <c r="B42" s="57" t="s">
        <v>220</v>
      </c>
      <c r="C42" s="58" t="s">
        <v>96</v>
      </c>
      <c r="D42" s="58" t="s">
        <v>41</v>
      </c>
      <c r="E42" s="74">
        <v>110.8</v>
      </c>
      <c r="F42" s="75">
        <v>23.27</v>
      </c>
      <c r="G42" s="74">
        <f t="shared" si="0"/>
        <v>134.07</v>
      </c>
      <c r="H42" s="76" t="s">
        <v>61</v>
      </c>
      <c r="I42" s="58" t="s">
        <v>27</v>
      </c>
    </row>
    <row r="43" spans="1:9" s="8" customFormat="1" x14ac:dyDescent="0.3">
      <c r="A43" s="79">
        <v>44237</v>
      </c>
      <c r="B43" s="59" t="s">
        <v>221</v>
      </c>
      <c r="C43" s="60" t="s">
        <v>97</v>
      </c>
      <c r="D43" s="60" t="s">
        <v>41</v>
      </c>
      <c r="E43" s="75">
        <v>50.05</v>
      </c>
      <c r="F43" s="75">
        <v>10.51</v>
      </c>
      <c r="G43" s="74">
        <f t="shared" si="0"/>
        <v>60.559999999999995</v>
      </c>
      <c r="H43" s="77" t="s">
        <v>52</v>
      </c>
      <c r="I43" s="60" t="s">
        <v>17</v>
      </c>
    </row>
    <row r="44" spans="1:9" s="56" customFormat="1" x14ac:dyDescent="0.3">
      <c r="A44" s="78">
        <v>44238</v>
      </c>
      <c r="B44" s="57" t="s">
        <v>222</v>
      </c>
      <c r="C44" s="58" t="s">
        <v>98</v>
      </c>
      <c r="D44" s="58" t="s">
        <v>40</v>
      </c>
      <c r="E44" s="74">
        <v>495.3</v>
      </c>
      <c r="F44" s="75">
        <v>104.01</v>
      </c>
      <c r="G44" s="74">
        <f t="shared" si="0"/>
        <v>599.31000000000006</v>
      </c>
      <c r="H44" s="76" t="s">
        <v>43</v>
      </c>
      <c r="I44" s="58" t="s">
        <v>54</v>
      </c>
    </row>
    <row r="45" spans="1:9" s="56" customFormat="1" x14ac:dyDescent="0.3">
      <c r="A45" s="78">
        <v>44245</v>
      </c>
      <c r="B45" s="57" t="s">
        <v>223</v>
      </c>
      <c r="C45" s="58" t="s">
        <v>99</v>
      </c>
      <c r="D45" s="58" t="s">
        <v>41</v>
      </c>
      <c r="E45" s="74">
        <v>478.58</v>
      </c>
      <c r="F45" s="75">
        <v>100.5</v>
      </c>
      <c r="G45" s="74">
        <f t="shared" si="0"/>
        <v>579.07999999999993</v>
      </c>
      <c r="H45" s="76" t="s">
        <v>156</v>
      </c>
      <c r="I45" s="58" t="s">
        <v>173</v>
      </c>
    </row>
    <row r="46" spans="1:9" s="56" customFormat="1" x14ac:dyDescent="0.3">
      <c r="A46" s="78">
        <v>44238</v>
      </c>
      <c r="B46" s="57" t="s">
        <v>224</v>
      </c>
      <c r="C46" s="58" t="s">
        <v>100</v>
      </c>
      <c r="D46" s="58" t="s">
        <v>40</v>
      </c>
      <c r="E46" s="74">
        <v>68</v>
      </c>
      <c r="F46" s="75">
        <v>14.28</v>
      </c>
      <c r="G46" s="74">
        <f t="shared" si="0"/>
        <v>82.28</v>
      </c>
      <c r="H46" s="76" t="s">
        <v>64</v>
      </c>
      <c r="I46" s="58" t="s">
        <v>25</v>
      </c>
    </row>
    <row r="47" spans="1:9" s="56" customFormat="1" x14ac:dyDescent="0.3">
      <c r="A47" s="78">
        <v>44238</v>
      </c>
      <c r="B47" s="57" t="s">
        <v>225</v>
      </c>
      <c r="C47" s="58" t="s">
        <v>30</v>
      </c>
      <c r="D47" s="58" t="s">
        <v>40</v>
      </c>
      <c r="E47" s="74">
        <v>215.98</v>
      </c>
      <c r="F47" s="75">
        <v>45.36</v>
      </c>
      <c r="G47" s="74">
        <f t="shared" si="0"/>
        <v>261.33999999999997</v>
      </c>
      <c r="H47" s="76" t="s">
        <v>49</v>
      </c>
      <c r="I47" s="58" t="s">
        <v>13</v>
      </c>
    </row>
    <row r="48" spans="1:9" s="56" customFormat="1" x14ac:dyDescent="0.3">
      <c r="A48" s="78">
        <v>44238</v>
      </c>
      <c r="B48" s="57" t="s">
        <v>226</v>
      </c>
      <c r="C48" s="58" t="s">
        <v>101</v>
      </c>
      <c r="D48" s="58" t="s">
        <v>41</v>
      </c>
      <c r="E48" s="74">
        <v>60.8</v>
      </c>
      <c r="F48" s="75">
        <v>2.4300000000000002</v>
      </c>
      <c r="G48" s="74">
        <f t="shared" si="0"/>
        <v>63.23</v>
      </c>
      <c r="H48" s="76" t="s">
        <v>151</v>
      </c>
      <c r="I48" s="58" t="s">
        <v>167</v>
      </c>
    </row>
    <row r="49" spans="1:9" s="56" customFormat="1" x14ac:dyDescent="0.3">
      <c r="A49" s="78">
        <v>44239</v>
      </c>
      <c r="B49" s="57" t="s">
        <v>227</v>
      </c>
      <c r="C49" s="58" t="s">
        <v>70</v>
      </c>
      <c r="D49" s="58" t="s">
        <v>40</v>
      </c>
      <c r="E49" s="74">
        <v>165.4</v>
      </c>
      <c r="F49" s="75">
        <v>22.7</v>
      </c>
      <c r="G49" s="74">
        <f t="shared" si="0"/>
        <v>188.1</v>
      </c>
      <c r="H49" s="76" t="s">
        <v>59</v>
      </c>
      <c r="I49" s="58" t="s">
        <v>24</v>
      </c>
    </row>
    <row r="50" spans="1:9" s="56" customFormat="1" x14ac:dyDescent="0.3">
      <c r="A50" s="78">
        <v>44238</v>
      </c>
      <c r="B50" s="57" t="s">
        <v>228</v>
      </c>
      <c r="C50" s="58" t="s">
        <v>547</v>
      </c>
      <c r="D50" s="58" t="s">
        <v>41</v>
      </c>
      <c r="E50" s="74">
        <v>298</v>
      </c>
      <c r="F50" s="75">
        <v>62.58</v>
      </c>
      <c r="G50" s="74">
        <f t="shared" si="0"/>
        <v>360.58</v>
      </c>
      <c r="H50" s="76" t="s">
        <v>34</v>
      </c>
      <c r="I50" s="58" t="s">
        <v>10</v>
      </c>
    </row>
    <row r="51" spans="1:9" s="56" customFormat="1" x14ac:dyDescent="0.3">
      <c r="A51" s="78">
        <v>44242</v>
      </c>
      <c r="B51" s="57" t="s">
        <v>229</v>
      </c>
      <c r="C51" s="58" t="s">
        <v>102</v>
      </c>
      <c r="D51" s="58" t="s">
        <v>40</v>
      </c>
      <c r="E51" s="74">
        <v>224.7</v>
      </c>
      <c r="F51" s="75">
        <v>47.19</v>
      </c>
      <c r="G51" s="74">
        <f t="shared" si="0"/>
        <v>271.89</v>
      </c>
      <c r="H51" s="76" t="s">
        <v>152</v>
      </c>
      <c r="I51" s="58" t="s">
        <v>168</v>
      </c>
    </row>
    <row r="52" spans="1:9" s="56" customFormat="1" x14ac:dyDescent="0.3">
      <c r="A52" s="78">
        <v>44242</v>
      </c>
      <c r="B52" s="57" t="s">
        <v>230</v>
      </c>
      <c r="C52" s="58" t="s">
        <v>103</v>
      </c>
      <c r="D52" s="58" t="s">
        <v>41</v>
      </c>
      <c r="E52" s="74">
        <v>47.5</v>
      </c>
      <c r="F52" s="75">
        <v>9.98</v>
      </c>
      <c r="G52" s="74">
        <f t="shared" si="0"/>
        <v>57.480000000000004</v>
      </c>
      <c r="H52" s="76" t="s">
        <v>50</v>
      </c>
      <c r="I52" s="58" t="s">
        <v>14</v>
      </c>
    </row>
    <row r="53" spans="1:9" s="8" customFormat="1" x14ac:dyDescent="0.3">
      <c r="A53" s="79">
        <v>44242</v>
      </c>
      <c r="B53" s="59" t="s">
        <v>231</v>
      </c>
      <c r="C53" s="60" t="s">
        <v>104</v>
      </c>
      <c r="D53" s="60" t="s">
        <v>41</v>
      </c>
      <c r="E53" s="75">
        <v>533.99</v>
      </c>
      <c r="F53" s="75">
        <v>112.14</v>
      </c>
      <c r="G53" s="74">
        <f t="shared" si="0"/>
        <v>646.13</v>
      </c>
      <c r="H53" s="77" t="s">
        <v>62</v>
      </c>
      <c r="I53" s="60" t="s">
        <v>22</v>
      </c>
    </row>
    <row r="54" spans="1:9" s="56" customFormat="1" x14ac:dyDescent="0.3">
      <c r="A54" s="78">
        <v>44244</v>
      </c>
      <c r="B54" s="57" t="s">
        <v>232</v>
      </c>
      <c r="C54" s="58" t="s">
        <v>105</v>
      </c>
      <c r="D54" s="58" t="s">
        <v>40</v>
      </c>
      <c r="E54" s="74">
        <v>136.19</v>
      </c>
      <c r="F54" s="75">
        <v>28.6</v>
      </c>
      <c r="G54" s="74">
        <f t="shared" si="0"/>
        <v>164.79</v>
      </c>
      <c r="H54" s="76" t="s">
        <v>56</v>
      </c>
      <c r="I54" s="58" t="s">
        <v>20</v>
      </c>
    </row>
    <row r="55" spans="1:9" s="56" customFormat="1" x14ac:dyDescent="0.3">
      <c r="A55" s="78">
        <v>44245</v>
      </c>
      <c r="B55" s="57" t="s">
        <v>233</v>
      </c>
      <c r="C55" s="58" t="s">
        <v>106</v>
      </c>
      <c r="D55" s="58" t="s">
        <v>40</v>
      </c>
      <c r="E55" s="74">
        <v>216.03</v>
      </c>
      <c r="F55" s="75">
        <v>41.02</v>
      </c>
      <c r="G55" s="74">
        <f t="shared" si="0"/>
        <v>257.05</v>
      </c>
      <c r="H55" s="76" t="s">
        <v>157</v>
      </c>
      <c r="I55" s="58" t="s">
        <v>174</v>
      </c>
    </row>
    <row r="56" spans="1:9" s="8" customFormat="1" x14ac:dyDescent="0.3">
      <c r="A56" s="79">
        <v>44245</v>
      </c>
      <c r="B56" s="59" t="s">
        <v>234</v>
      </c>
      <c r="C56" s="60" t="s">
        <v>69</v>
      </c>
      <c r="D56" s="60" t="s">
        <v>41</v>
      </c>
      <c r="E56" s="74">
        <v>677.16</v>
      </c>
      <c r="F56" s="75">
        <v>142.19999999999999</v>
      </c>
      <c r="G56" s="74">
        <f t="shared" si="0"/>
        <v>819.3599999999999</v>
      </c>
      <c r="H56" s="76" t="s">
        <v>39</v>
      </c>
      <c r="I56" s="60" t="s">
        <v>12</v>
      </c>
    </row>
    <row r="57" spans="1:9" s="56" customFormat="1" x14ac:dyDescent="0.3">
      <c r="A57" s="78">
        <v>44245</v>
      </c>
      <c r="B57" s="57" t="s">
        <v>235</v>
      </c>
      <c r="C57" s="58" t="s">
        <v>107</v>
      </c>
      <c r="D57" s="58" t="s">
        <v>41</v>
      </c>
      <c r="E57" s="74">
        <v>21.1</v>
      </c>
      <c r="F57" s="75">
        <v>4.43</v>
      </c>
      <c r="G57" s="74">
        <f t="shared" si="0"/>
        <v>25.53</v>
      </c>
      <c r="H57" s="76" t="s">
        <v>39</v>
      </c>
      <c r="I57" s="58" t="s">
        <v>12</v>
      </c>
    </row>
    <row r="58" spans="1:9" s="56" customFormat="1" x14ac:dyDescent="0.3">
      <c r="A58" s="78">
        <v>44245</v>
      </c>
      <c r="B58" s="57" t="s">
        <v>236</v>
      </c>
      <c r="C58" s="61" t="s">
        <v>108</v>
      </c>
      <c r="D58" s="58" t="s">
        <v>41</v>
      </c>
      <c r="E58" s="74">
        <v>269.08999999999997</v>
      </c>
      <c r="F58" s="75">
        <v>26.91</v>
      </c>
      <c r="G58" s="74">
        <f t="shared" si="0"/>
        <v>296</v>
      </c>
      <c r="H58" s="76" t="s">
        <v>147</v>
      </c>
      <c r="I58" s="58" t="s">
        <v>26</v>
      </c>
    </row>
    <row r="59" spans="1:9" s="56" customFormat="1" x14ac:dyDescent="0.3">
      <c r="A59" s="78">
        <v>44245</v>
      </c>
      <c r="B59" s="57" t="s">
        <v>237</v>
      </c>
      <c r="C59" s="61" t="s">
        <v>109</v>
      </c>
      <c r="D59" s="58" t="s">
        <v>41</v>
      </c>
      <c r="E59" s="74">
        <v>448.76</v>
      </c>
      <c r="F59" s="75">
        <v>94.24</v>
      </c>
      <c r="G59" s="74">
        <f t="shared" si="0"/>
        <v>543</v>
      </c>
      <c r="H59" s="76" t="s">
        <v>65</v>
      </c>
      <c r="I59" s="58" t="s">
        <v>175</v>
      </c>
    </row>
    <row r="60" spans="1:9" s="56" customFormat="1" x14ac:dyDescent="0.3">
      <c r="A60" s="78">
        <v>44245</v>
      </c>
      <c r="B60" s="57" t="s">
        <v>238</v>
      </c>
      <c r="C60" s="61" t="s">
        <v>110</v>
      </c>
      <c r="D60" s="58" t="s">
        <v>41</v>
      </c>
      <c r="E60" s="74">
        <v>603</v>
      </c>
      <c r="F60" s="75">
        <v>60.3</v>
      </c>
      <c r="G60" s="74">
        <f t="shared" si="0"/>
        <v>663.3</v>
      </c>
      <c r="H60" s="76" t="s">
        <v>155</v>
      </c>
      <c r="I60" s="58" t="s">
        <v>172</v>
      </c>
    </row>
    <row r="61" spans="1:9" s="56" customFormat="1" x14ac:dyDescent="0.3">
      <c r="A61" s="78">
        <v>44245</v>
      </c>
      <c r="B61" s="57" t="s">
        <v>239</v>
      </c>
      <c r="C61" s="61" t="s">
        <v>111</v>
      </c>
      <c r="D61" s="58" t="s">
        <v>40</v>
      </c>
      <c r="E61" s="74">
        <v>503.9</v>
      </c>
      <c r="F61" s="75">
        <v>105.82</v>
      </c>
      <c r="G61" s="74">
        <f t="shared" si="0"/>
        <v>609.72</v>
      </c>
      <c r="H61" s="76" t="s">
        <v>46</v>
      </c>
      <c r="I61" s="58" t="s">
        <v>19</v>
      </c>
    </row>
    <row r="62" spans="1:9" s="56" customFormat="1" x14ac:dyDescent="0.3">
      <c r="A62" s="78">
        <v>44245</v>
      </c>
      <c r="B62" s="57" t="s">
        <v>240</v>
      </c>
      <c r="C62" s="61" t="s">
        <v>112</v>
      </c>
      <c r="D62" s="58" t="s">
        <v>41</v>
      </c>
      <c r="E62" s="74">
        <v>219.93</v>
      </c>
      <c r="F62" s="75">
        <v>14.31</v>
      </c>
      <c r="G62" s="74">
        <f t="shared" si="0"/>
        <v>234.24</v>
      </c>
      <c r="H62" s="76" t="s">
        <v>53</v>
      </c>
      <c r="I62" s="58" t="s">
        <v>18</v>
      </c>
    </row>
    <row r="63" spans="1:9" s="56" customFormat="1" x14ac:dyDescent="0.3">
      <c r="A63" s="78">
        <v>44245</v>
      </c>
      <c r="B63" s="57" t="s">
        <v>241</v>
      </c>
      <c r="C63" s="61" t="s">
        <v>82</v>
      </c>
      <c r="D63" s="58" t="s">
        <v>41</v>
      </c>
      <c r="E63" s="74">
        <v>221.16</v>
      </c>
      <c r="F63" s="75">
        <v>46.44</v>
      </c>
      <c r="G63" s="74">
        <f t="shared" si="0"/>
        <v>267.60000000000002</v>
      </c>
      <c r="H63" s="77" t="s">
        <v>39</v>
      </c>
      <c r="I63" s="60" t="s">
        <v>12</v>
      </c>
    </row>
    <row r="64" spans="1:9" s="56" customFormat="1" x14ac:dyDescent="0.3">
      <c r="A64" s="78">
        <v>44266</v>
      </c>
      <c r="B64" s="57" t="s">
        <v>242</v>
      </c>
      <c r="C64" s="61" t="s">
        <v>113</v>
      </c>
      <c r="D64" s="58" t="s">
        <v>40</v>
      </c>
      <c r="E64" s="74">
        <v>89</v>
      </c>
      <c r="F64" s="75">
        <v>18.690000000000001</v>
      </c>
      <c r="G64" s="74">
        <f t="shared" si="0"/>
        <v>107.69</v>
      </c>
      <c r="H64" s="76" t="s">
        <v>64</v>
      </c>
      <c r="I64" s="58" t="s">
        <v>25</v>
      </c>
    </row>
    <row r="65" spans="1:9" s="8" customFormat="1" x14ac:dyDescent="0.3">
      <c r="A65" s="79">
        <v>44266</v>
      </c>
      <c r="B65" s="59" t="s">
        <v>243</v>
      </c>
      <c r="C65" s="62" t="s">
        <v>114</v>
      </c>
      <c r="D65" s="60" t="s">
        <v>40</v>
      </c>
      <c r="E65" s="74">
        <v>801.25</v>
      </c>
      <c r="F65" s="75">
        <v>168.26</v>
      </c>
      <c r="G65" s="74">
        <f t="shared" si="0"/>
        <v>969.51</v>
      </c>
      <c r="H65" s="76" t="s">
        <v>35</v>
      </c>
      <c r="I65" s="60" t="s">
        <v>176</v>
      </c>
    </row>
    <row r="66" spans="1:9" s="56" customFormat="1" x14ac:dyDescent="0.3">
      <c r="A66" s="78">
        <v>44252</v>
      </c>
      <c r="B66" s="57" t="s">
        <v>244</v>
      </c>
      <c r="C66" s="61" t="s">
        <v>115</v>
      </c>
      <c r="D66" s="58" t="s">
        <v>41</v>
      </c>
      <c r="E66" s="74">
        <v>78.08</v>
      </c>
      <c r="F66" s="75">
        <v>16.399999999999999</v>
      </c>
      <c r="G66" s="74">
        <f t="shared" si="0"/>
        <v>94.47999999999999</v>
      </c>
      <c r="H66" s="76" t="s">
        <v>39</v>
      </c>
      <c r="I66" s="58" t="s">
        <v>12</v>
      </c>
    </row>
    <row r="67" spans="1:9" s="56" customFormat="1" x14ac:dyDescent="0.3">
      <c r="A67" s="78">
        <v>44252</v>
      </c>
      <c r="B67" s="57" t="s">
        <v>245</v>
      </c>
      <c r="C67" s="61" t="s">
        <v>116</v>
      </c>
      <c r="D67" s="58" t="s">
        <v>41</v>
      </c>
      <c r="E67" s="74">
        <v>453.01</v>
      </c>
      <c r="F67" s="75">
        <v>95.13</v>
      </c>
      <c r="G67" s="74">
        <f t="shared" si="0"/>
        <v>548.14</v>
      </c>
      <c r="H67" s="76" t="s">
        <v>49</v>
      </c>
      <c r="I67" s="58" t="s">
        <v>13</v>
      </c>
    </row>
    <row r="68" spans="1:9" s="8" customFormat="1" x14ac:dyDescent="0.3">
      <c r="A68" s="79">
        <v>44257</v>
      </c>
      <c r="B68" s="59" t="s">
        <v>246</v>
      </c>
      <c r="C68" s="62" t="s">
        <v>117</v>
      </c>
      <c r="D68" s="60" t="s">
        <v>41</v>
      </c>
      <c r="E68" s="75">
        <v>41.31</v>
      </c>
      <c r="F68" s="75">
        <v>8.68</v>
      </c>
      <c r="G68" s="74">
        <f t="shared" si="0"/>
        <v>49.99</v>
      </c>
      <c r="H68" s="77" t="s">
        <v>158</v>
      </c>
      <c r="I68" s="60" t="s">
        <v>177</v>
      </c>
    </row>
    <row r="69" spans="1:9" s="56" customFormat="1" x14ac:dyDescent="0.3">
      <c r="A69" s="78">
        <v>44258</v>
      </c>
      <c r="B69" s="57" t="s">
        <v>247</v>
      </c>
      <c r="C69" s="61" t="s">
        <v>118</v>
      </c>
      <c r="D69" s="58" t="s">
        <v>40</v>
      </c>
      <c r="E69" s="74">
        <v>1549.89</v>
      </c>
      <c r="F69" s="75">
        <v>325.48</v>
      </c>
      <c r="G69" s="74">
        <f t="shared" si="0"/>
        <v>1875.3700000000001</v>
      </c>
      <c r="H69" s="76" t="s">
        <v>35</v>
      </c>
      <c r="I69" s="58" t="s">
        <v>164</v>
      </c>
    </row>
    <row r="70" spans="1:9" s="56" customFormat="1" x14ac:dyDescent="0.3">
      <c r="A70" s="63">
        <v>44258</v>
      </c>
      <c r="B70" s="57" t="s">
        <v>248</v>
      </c>
      <c r="C70" s="61" t="s">
        <v>97</v>
      </c>
      <c r="D70" s="58" t="s">
        <v>41</v>
      </c>
      <c r="E70" s="74">
        <v>127.92</v>
      </c>
      <c r="F70" s="75">
        <v>26.86</v>
      </c>
      <c r="G70" s="74">
        <f t="shared" si="0"/>
        <v>154.78</v>
      </c>
      <c r="H70" s="76" t="s">
        <v>52</v>
      </c>
      <c r="I70" s="58" t="s">
        <v>17</v>
      </c>
    </row>
    <row r="71" spans="1:9" s="56" customFormat="1" x14ac:dyDescent="0.3">
      <c r="A71" s="63">
        <v>44257</v>
      </c>
      <c r="B71" s="57" t="s">
        <v>249</v>
      </c>
      <c r="C71" s="61" t="s">
        <v>119</v>
      </c>
      <c r="D71" s="58" t="s">
        <v>41</v>
      </c>
      <c r="E71" s="74">
        <v>356</v>
      </c>
      <c r="F71" s="75">
        <v>74.760000000000005</v>
      </c>
      <c r="G71" s="74">
        <f t="shared" ref="G71:G112" si="1">+F71+E71</f>
        <v>430.76</v>
      </c>
      <c r="H71" s="76" t="s">
        <v>34</v>
      </c>
      <c r="I71" s="58" t="s">
        <v>10</v>
      </c>
    </row>
    <row r="72" spans="1:9" s="8" customFormat="1" x14ac:dyDescent="0.3">
      <c r="A72" s="64">
        <v>44253</v>
      </c>
      <c r="B72" s="59" t="s">
        <v>250</v>
      </c>
      <c r="C72" s="62" t="s">
        <v>120</v>
      </c>
      <c r="D72" s="60" t="s">
        <v>41</v>
      </c>
      <c r="E72" s="74">
        <v>462</v>
      </c>
      <c r="F72" s="75">
        <f>+E72*0.21</f>
        <v>97.02</v>
      </c>
      <c r="G72" s="74">
        <f t="shared" si="1"/>
        <v>559.02</v>
      </c>
      <c r="H72" s="77" t="s">
        <v>48</v>
      </c>
      <c r="I72" s="60" t="s">
        <v>28</v>
      </c>
    </row>
    <row r="73" spans="1:9" s="8" customFormat="1" x14ac:dyDescent="0.3">
      <c r="A73" s="64">
        <v>44259</v>
      </c>
      <c r="B73" s="59" t="s">
        <v>251</v>
      </c>
      <c r="C73" s="62" t="s">
        <v>548</v>
      </c>
      <c r="D73" s="60" t="s">
        <v>40</v>
      </c>
      <c r="E73" s="75">
        <v>1190.4100000000001</v>
      </c>
      <c r="F73" s="75">
        <v>0</v>
      </c>
      <c r="G73" s="74">
        <f t="shared" si="1"/>
        <v>1190.4100000000001</v>
      </c>
      <c r="H73" s="77" t="s">
        <v>159</v>
      </c>
      <c r="I73" s="60" t="s">
        <v>178</v>
      </c>
    </row>
    <row r="74" spans="1:9" s="56" customFormat="1" x14ac:dyDescent="0.3">
      <c r="A74" s="63">
        <v>44260</v>
      </c>
      <c r="B74" s="57" t="s">
        <v>252</v>
      </c>
      <c r="C74" s="61" t="s">
        <v>549</v>
      </c>
      <c r="D74" s="58" t="s">
        <v>40</v>
      </c>
      <c r="E74" s="74">
        <v>750</v>
      </c>
      <c r="F74" s="75">
        <v>157.5</v>
      </c>
      <c r="G74" s="74">
        <f t="shared" si="1"/>
        <v>907.5</v>
      </c>
      <c r="H74" s="76" t="s">
        <v>160</v>
      </c>
      <c r="I74" s="58" t="s">
        <v>179</v>
      </c>
    </row>
    <row r="75" spans="1:9" s="56" customFormat="1" x14ac:dyDescent="0.3">
      <c r="A75" s="63">
        <v>44259</v>
      </c>
      <c r="B75" s="57" t="s">
        <v>253</v>
      </c>
      <c r="C75" s="61" t="s">
        <v>121</v>
      </c>
      <c r="D75" s="58" t="s">
        <v>41</v>
      </c>
      <c r="E75" s="74">
        <v>749</v>
      </c>
      <c r="F75" s="75">
        <v>157.29</v>
      </c>
      <c r="G75" s="74">
        <f t="shared" si="1"/>
        <v>906.29</v>
      </c>
      <c r="H75" s="76" t="s">
        <v>161</v>
      </c>
      <c r="I75" s="58" t="s">
        <v>180</v>
      </c>
    </row>
    <row r="76" spans="1:9" s="8" customFormat="1" x14ac:dyDescent="0.3">
      <c r="A76" s="64">
        <v>44260</v>
      </c>
      <c r="B76" s="59" t="s">
        <v>254</v>
      </c>
      <c r="C76" s="62" t="s">
        <v>122</v>
      </c>
      <c r="D76" s="60" t="s">
        <v>40</v>
      </c>
      <c r="E76" s="75">
        <v>143</v>
      </c>
      <c r="F76" s="75">
        <v>30.03</v>
      </c>
      <c r="G76" s="74">
        <f t="shared" si="1"/>
        <v>173.03</v>
      </c>
      <c r="H76" s="77" t="s">
        <v>38</v>
      </c>
      <c r="I76" s="60" t="s">
        <v>37</v>
      </c>
    </row>
    <row r="77" spans="1:9" s="56" customFormat="1" x14ac:dyDescent="0.3">
      <c r="A77" s="63">
        <v>44265</v>
      </c>
      <c r="B77" s="57" t="s">
        <v>255</v>
      </c>
      <c r="C77" s="61" t="s">
        <v>123</v>
      </c>
      <c r="D77" s="58" t="s">
        <v>40</v>
      </c>
      <c r="E77" s="74">
        <v>1410</v>
      </c>
      <c r="F77" s="75">
        <v>296.10000000000002</v>
      </c>
      <c r="G77" s="74">
        <f t="shared" si="1"/>
        <v>1706.1</v>
      </c>
      <c r="H77" s="76" t="s">
        <v>162</v>
      </c>
      <c r="I77" s="58" t="s">
        <v>181</v>
      </c>
    </row>
    <row r="78" spans="1:9" s="8" customFormat="1" x14ac:dyDescent="0.3">
      <c r="A78" s="64">
        <v>44264</v>
      </c>
      <c r="B78" s="59" t="s">
        <v>256</v>
      </c>
      <c r="C78" s="62" t="s">
        <v>70</v>
      </c>
      <c r="D78" s="60" t="s">
        <v>40</v>
      </c>
      <c r="E78" s="75">
        <v>232</v>
      </c>
      <c r="F78" s="75">
        <v>32</v>
      </c>
      <c r="G78" s="74">
        <f t="shared" si="1"/>
        <v>264</v>
      </c>
      <c r="H78" s="77" t="s">
        <v>59</v>
      </c>
      <c r="I78" s="60" t="s">
        <v>24</v>
      </c>
    </row>
    <row r="79" spans="1:9" s="56" customFormat="1" x14ac:dyDescent="0.3">
      <c r="A79" s="63">
        <v>44273</v>
      </c>
      <c r="B79" s="57" t="s">
        <v>257</v>
      </c>
      <c r="C79" s="61" t="s">
        <v>124</v>
      </c>
      <c r="D79" s="58" t="s">
        <v>40</v>
      </c>
      <c r="E79" s="74">
        <v>384</v>
      </c>
      <c r="F79" s="75">
        <v>80.599999999999994</v>
      </c>
      <c r="G79" s="74">
        <f t="shared" si="1"/>
        <v>464.6</v>
      </c>
      <c r="H79" s="76" t="s">
        <v>51</v>
      </c>
      <c r="I79" s="58" t="s">
        <v>16</v>
      </c>
    </row>
    <row r="80" spans="1:9" s="56" customFormat="1" x14ac:dyDescent="0.3">
      <c r="A80" s="63">
        <v>44264</v>
      </c>
      <c r="B80" s="57" t="s">
        <v>258</v>
      </c>
      <c r="C80" s="61" t="s">
        <v>125</v>
      </c>
      <c r="D80" s="58" t="s">
        <v>40</v>
      </c>
      <c r="E80" s="74">
        <v>810</v>
      </c>
      <c r="F80" s="75">
        <v>0</v>
      </c>
      <c r="G80" s="74">
        <f t="shared" si="1"/>
        <v>810</v>
      </c>
      <c r="H80" s="76" t="s">
        <v>163</v>
      </c>
      <c r="I80" s="58" t="s">
        <v>182</v>
      </c>
    </row>
    <row r="81" spans="1:9" s="56" customFormat="1" x14ac:dyDescent="0.3">
      <c r="A81" s="63">
        <v>44264</v>
      </c>
      <c r="B81" s="57" t="s">
        <v>259</v>
      </c>
      <c r="C81" s="61" t="s">
        <v>29</v>
      </c>
      <c r="D81" s="58" t="s">
        <v>40</v>
      </c>
      <c r="E81" s="74">
        <v>123.58</v>
      </c>
      <c r="F81" s="75">
        <v>25.95</v>
      </c>
      <c r="G81" s="74">
        <f t="shared" si="1"/>
        <v>149.53</v>
      </c>
      <c r="H81" s="76" t="s">
        <v>56</v>
      </c>
      <c r="I81" s="58" t="s">
        <v>20</v>
      </c>
    </row>
    <row r="82" spans="1:9" s="56" customFormat="1" x14ac:dyDescent="0.3">
      <c r="A82" s="63">
        <v>44266</v>
      </c>
      <c r="B82" s="57" t="s">
        <v>260</v>
      </c>
      <c r="C82" s="61" t="s">
        <v>97</v>
      </c>
      <c r="D82" s="58" t="s">
        <v>41</v>
      </c>
      <c r="E82" s="74">
        <v>182.34</v>
      </c>
      <c r="F82" s="75">
        <v>38.29</v>
      </c>
      <c r="G82" s="74">
        <f t="shared" si="1"/>
        <v>220.63</v>
      </c>
      <c r="H82" s="76" t="s">
        <v>52</v>
      </c>
      <c r="I82" s="58" t="s">
        <v>17</v>
      </c>
    </row>
    <row r="83" spans="1:9" s="56" customFormat="1" x14ac:dyDescent="0.3">
      <c r="A83" s="63">
        <v>44266</v>
      </c>
      <c r="B83" s="57" t="s">
        <v>261</v>
      </c>
      <c r="C83" s="61" t="s">
        <v>126</v>
      </c>
      <c r="D83" s="58" t="s">
        <v>40</v>
      </c>
      <c r="E83" s="74">
        <v>438.58</v>
      </c>
      <c r="F83" s="75">
        <v>92.1</v>
      </c>
      <c r="G83" s="74">
        <f t="shared" si="1"/>
        <v>530.67999999999995</v>
      </c>
      <c r="H83" s="76" t="s">
        <v>46</v>
      </c>
      <c r="I83" s="58" t="s">
        <v>19</v>
      </c>
    </row>
    <row r="84" spans="1:9" s="56" customFormat="1" x14ac:dyDescent="0.3">
      <c r="A84" s="63">
        <v>44266</v>
      </c>
      <c r="B84" s="57" t="s">
        <v>262</v>
      </c>
      <c r="C84" s="61" t="s">
        <v>127</v>
      </c>
      <c r="D84" s="58" t="s">
        <v>40</v>
      </c>
      <c r="E84" s="74">
        <v>558.98</v>
      </c>
      <c r="F84" s="75">
        <v>117.39</v>
      </c>
      <c r="G84" s="74">
        <f t="shared" si="1"/>
        <v>676.37</v>
      </c>
      <c r="H84" s="77" t="s">
        <v>35</v>
      </c>
      <c r="I84" s="60" t="s">
        <v>164</v>
      </c>
    </row>
    <row r="85" spans="1:9" s="8" customFormat="1" x14ac:dyDescent="0.3">
      <c r="A85" s="64">
        <v>44266</v>
      </c>
      <c r="B85" s="59" t="s">
        <v>263</v>
      </c>
      <c r="C85" s="62" t="s">
        <v>42</v>
      </c>
      <c r="D85" s="60" t="s">
        <v>40</v>
      </c>
      <c r="E85" s="75">
        <v>245.56</v>
      </c>
      <c r="F85" s="75">
        <v>51.57</v>
      </c>
      <c r="G85" s="74">
        <f t="shared" si="1"/>
        <v>297.13</v>
      </c>
      <c r="H85" s="77" t="s">
        <v>49</v>
      </c>
      <c r="I85" s="60" t="s">
        <v>13</v>
      </c>
    </row>
    <row r="86" spans="1:9" s="56" customFormat="1" x14ac:dyDescent="0.3">
      <c r="A86" s="63">
        <v>44270</v>
      </c>
      <c r="B86" s="57" t="s">
        <v>264</v>
      </c>
      <c r="C86" s="61" t="s">
        <v>128</v>
      </c>
      <c r="D86" s="58" t="s">
        <v>40</v>
      </c>
      <c r="E86" s="74">
        <v>1297.1400000000001</v>
      </c>
      <c r="F86" s="75">
        <v>272.39999999999998</v>
      </c>
      <c r="G86" s="74">
        <f t="shared" si="1"/>
        <v>1569.54</v>
      </c>
      <c r="H86" s="76" t="s">
        <v>56</v>
      </c>
      <c r="I86" s="58" t="s">
        <v>20</v>
      </c>
    </row>
    <row r="87" spans="1:9" s="56" customFormat="1" x14ac:dyDescent="0.3">
      <c r="A87" s="63">
        <v>44270</v>
      </c>
      <c r="B87" s="57" t="s">
        <v>265</v>
      </c>
      <c r="C87" s="61" t="s">
        <v>129</v>
      </c>
      <c r="D87" s="58" t="s">
        <v>40</v>
      </c>
      <c r="E87" s="74">
        <v>1580</v>
      </c>
      <c r="F87" s="75">
        <v>331.8</v>
      </c>
      <c r="G87" s="74">
        <f t="shared" si="1"/>
        <v>1911.8</v>
      </c>
      <c r="H87" s="76" t="s">
        <v>58</v>
      </c>
      <c r="I87" s="58" t="s">
        <v>57</v>
      </c>
    </row>
    <row r="88" spans="1:9" s="8" customFormat="1" x14ac:dyDescent="0.3">
      <c r="A88" s="64">
        <v>44270</v>
      </c>
      <c r="B88" s="59" t="s">
        <v>266</v>
      </c>
      <c r="C88" s="62" t="s">
        <v>130</v>
      </c>
      <c r="D88" s="60" t="s">
        <v>40</v>
      </c>
      <c r="E88" s="75">
        <v>1435</v>
      </c>
      <c r="F88" s="75">
        <v>301.35000000000002</v>
      </c>
      <c r="G88" s="74">
        <f t="shared" si="1"/>
        <v>1736.35</v>
      </c>
      <c r="H88" s="77" t="s">
        <v>64</v>
      </c>
      <c r="I88" s="60" t="s">
        <v>25</v>
      </c>
    </row>
    <row r="89" spans="1:9" s="56" customFormat="1" x14ac:dyDescent="0.3">
      <c r="A89" s="63">
        <v>44270</v>
      </c>
      <c r="B89" s="57" t="s">
        <v>267</v>
      </c>
      <c r="C89" s="61" t="s">
        <v>131</v>
      </c>
      <c r="D89" s="58" t="s">
        <v>40</v>
      </c>
      <c r="E89" s="74">
        <v>185</v>
      </c>
      <c r="F89" s="75">
        <v>38.85</v>
      </c>
      <c r="G89" s="74">
        <f t="shared" si="1"/>
        <v>223.85</v>
      </c>
      <c r="H89" s="76" t="s">
        <v>47</v>
      </c>
      <c r="I89" s="58" t="s">
        <v>55</v>
      </c>
    </row>
    <row r="90" spans="1:9" s="56" customFormat="1" x14ac:dyDescent="0.3">
      <c r="A90" s="63">
        <v>44270</v>
      </c>
      <c r="B90" s="57" t="s">
        <v>268</v>
      </c>
      <c r="C90" s="61" t="s">
        <v>132</v>
      </c>
      <c r="D90" s="58" t="s">
        <v>41</v>
      </c>
      <c r="E90" s="74">
        <v>12.14</v>
      </c>
      <c r="F90" s="75">
        <v>2.5499999999999998</v>
      </c>
      <c r="G90" s="74">
        <f t="shared" si="1"/>
        <v>14.690000000000001</v>
      </c>
      <c r="H90" s="76" t="s">
        <v>39</v>
      </c>
      <c r="I90" s="58" t="s">
        <v>12</v>
      </c>
    </row>
    <row r="91" spans="1:9" s="56" customFormat="1" x14ac:dyDescent="0.3">
      <c r="A91" s="63">
        <v>44277</v>
      </c>
      <c r="B91" s="57" t="s">
        <v>269</v>
      </c>
      <c r="C91" s="61" t="s">
        <v>133</v>
      </c>
      <c r="D91" s="58" t="s">
        <v>40</v>
      </c>
      <c r="E91" s="74">
        <v>2450.39</v>
      </c>
      <c r="F91" s="75">
        <v>514.58000000000004</v>
      </c>
      <c r="G91" s="74">
        <f t="shared" si="1"/>
        <v>2964.97</v>
      </c>
      <c r="H91" s="76" t="s">
        <v>44</v>
      </c>
      <c r="I91" s="58" t="s">
        <v>15</v>
      </c>
    </row>
    <row r="92" spans="1:9" s="8" customFormat="1" x14ac:dyDescent="0.3">
      <c r="A92" s="64">
        <v>44278</v>
      </c>
      <c r="B92" s="59" t="s">
        <v>270</v>
      </c>
      <c r="C92" s="62" t="s">
        <v>134</v>
      </c>
      <c r="D92" s="60" t="s">
        <v>40</v>
      </c>
      <c r="E92" s="75">
        <v>137.43</v>
      </c>
      <c r="F92" s="75">
        <v>28.86</v>
      </c>
      <c r="G92" s="74">
        <f t="shared" si="1"/>
        <v>166.29000000000002</v>
      </c>
      <c r="H92" s="77" t="s">
        <v>49</v>
      </c>
      <c r="I92" s="60" t="s">
        <v>13</v>
      </c>
    </row>
    <row r="93" spans="1:9" s="56" customFormat="1" x14ac:dyDescent="0.3">
      <c r="A93" s="63">
        <v>44278</v>
      </c>
      <c r="B93" s="57" t="s">
        <v>271</v>
      </c>
      <c r="C93" s="61" t="s">
        <v>135</v>
      </c>
      <c r="D93" s="58" t="s">
        <v>41</v>
      </c>
      <c r="E93" s="74">
        <v>83.95</v>
      </c>
      <c r="F93" s="75">
        <v>17.63</v>
      </c>
      <c r="G93" s="74">
        <f t="shared" si="1"/>
        <v>101.58</v>
      </c>
      <c r="H93" s="76" t="s">
        <v>50</v>
      </c>
      <c r="I93" s="58" t="s">
        <v>14</v>
      </c>
    </row>
    <row r="94" spans="1:9" s="56" customFormat="1" x14ac:dyDescent="0.3">
      <c r="A94" s="63">
        <v>44278</v>
      </c>
      <c r="B94" s="57" t="s">
        <v>272</v>
      </c>
      <c r="C94" s="61" t="s">
        <v>136</v>
      </c>
      <c r="D94" s="58" t="s">
        <v>40</v>
      </c>
      <c r="E94" s="74">
        <v>651.9</v>
      </c>
      <c r="F94" s="75">
        <v>136.9</v>
      </c>
      <c r="G94" s="74">
        <f t="shared" si="1"/>
        <v>788.8</v>
      </c>
      <c r="H94" s="76" t="s">
        <v>33</v>
      </c>
      <c r="I94" s="58" t="s">
        <v>32</v>
      </c>
    </row>
    <row r="95" spans="1:9" s="56" customFormat="1" x14ac:dyDescent="0.3">
      <c r="A95" s="63">
        <v>44278</v>
      </c>
      <c r="B95" s="57" t="s">
        <v>273</v>
      </c>
      <c r="C95" s="61" t="s">
        <v>137</v>
      </c>
      <c r="D95" s="58" t="s">
        <v>41</v>
      </c>
      <c r="E95" s="74">
        <v>193.5</v>
      </c>
      <c r="F95" s="75">
        <v>40.64</v>
      </c>
      <c r="G95" s="74">
        <f t="shared" si="1"/>
        <v>234.14</v>
      </c>
      <c r="H95" s="76" t="s">
        <v>50</v>
      </c>
      <c r="I95" s="58" t="s">
        <v>14</v>
      </c>
    </row>
    <row r="96" spans="1:9" s="56" customFormat="1" x14ac:dyDescent="0.3">
      <c r="A96" s="63">
        <v>44278</v>
      </c>
      <c r="B96" s="57" t="s">
        <v>274</v>
      </c>
      <c r="C96" s="61" t="s">
        <v>42</v>
      </c>
      <c r="D96" s="58" t="s">
        <v>40</v>
      </c>
      <c r="E96" s="74">
        <v>110.98</v>
      </c>
      <c r="F96" s="75">
        <v>23.31</v>
      </c>
      <c r="G96" s="74">
        <f t="shared" si="1"/>
        <v>134.29</v>
      </c>
      <c r="H96" s="76" t="s">
        <v>49</v>
      </c>
      <c r="I96" s="58" t="s">
        <v>13</v>
      </c>
    </row>
    <row r="97" spans="1:9" s="56" customFormat="1" x14ac:dyDescent="0.3">
      <c r="A97" s="63">
        <v>44278</v>
      </c>
      <c r="B97" s="57" t="s">
        <v>275</v>
      </c>
      <c r="C97" s="61" t="s">
        <v>69</v>
      </c>
      <c r="D97" s="58" t="s">
        <v>41</v>
      </c>
      <c r="E97" s="74">
        <v>633.27</v>
      </c>
      <c r="F97" s="75">
        <v>132.99</v>
      </c>
      <c r="G97" s="74">
        <f t="shared" si="1"/>
        <v>766.26</v>
      </c>
      <c r="H97" s="76" t="s">
        <v>39</v>
      </c>
      <c r="I97" s="58" t="s">
        <v>12</v>
      </c>
    </row>
    <row r="98" spans="1:9" s="56" customFormat="1" x14ac:dyDescent="0.3">
      <c r="A98" s="63">
        <v>44278</v>
      </c>
      <c r="B98" s="57" t="s">
        <v>276</v>
      </c>
      <c r="C98" s="61" t="s">
        <v>138</v>
      </c>
      <c r="D98" s="58" t="s">
        <v>40</v>
      </c>
      <c r="E98" s="74">
        <v>150</v>
      </c>
      <c r="F98" s="75">
        <v>31.5</v>
      </c>
      <c r="G98" s="74">
        <f t="shared" si="1"/>
        <v>181.5</v>
      </c>
      <c r="H98" s="76" t="s">
        <v>66</v>
      </c>
      <c r="I98" s="58" t="s">
        <v>183</v>
      </c>
    </row>
    <row r="99" spans="1:9" s="56" customFormat="1" x14ac:dyDescent="0.3">
      <c r="A99" s="63">
        <v>44277</v>
      </c>
      <c r="B99" s="57" t="s">
        <v>277</v>
      </c>
      <c r="C99" s="61" t="s">
        <v>31</v>
      </c>
      <c r="D99" s="58" t="s">
        <v>40</v>
      </c>
      <c r="E99" s="74">
        <v>306.14</v>
      </c>
      <c r="F99" s="75">
        <v>64.290000000000006</v>
      </c>
      <c r="G99" s="74">
        <f t="shared" si="1"/>
        <v>370.43</v>
      </c>
      <c r="H99" s="76" t="s">
        <v>56</v>
      </c>
      <c r="I99" s="58" t="s">
        <v>20</v>
      </c>
    </row>
    <row r="100" spans="1:9" s="56" customFormat="1" x14ac:dyDescent="0.3">
      <c r="A100" s="63">
        <v>44277</v>
      </c>
      <c r="B100" s="57" t="s">
        <v>278</v>
      </c>
      <c r="C100" s="61" t="s">
        <v>139</v>
      </c>
      <c r="D100" s="58" t="s">
        <v>40</v>
      </c>
      <c r="E100" s="74">
        <v>108.38</v>
      </c>
      <c r="F100" s="75">
        <v>22.76</v>
      </c>
      <c r="G100" s="74">
        <f t="shared" si="1"/>
        <v>131.13999999999999</v>
      </c>
      <c r="H100" s="76" t="s">
        <v>56</v>
      </c>
      <c r="I100" s="58" t="s">
        <v>20</v>
      </c>
    </row>
    <row r="101" spans="1:9" s="56" customFormat="1" x14ac:dyDescent="0.3">
      <c r="A101" s="63">
        <v>44278</v>
      </c>
      <c r="B101" s="57" t="s">
        <v>279</v>
      </c>
      <c r="C101" s="61" t="s">
        <v>140</v>
      </c>
      <c r="D101" s="58" t="s">
        <v>40</v>
      </c>
      <c r="E101" s="74">
        <v>110</v>
      </c>
      <c r="F101" s="75">
        <v>23.1</v>
      </c>
      <c r="G101" s="74">
        <f t="shared" si="1"/>
        <v>133.1</v>
      </c>
      <c r="H101" s="76" t="s">
        <v>35</v>
      </c>
      <c r="I101" s="58" t="s">
        <v>176</v>
      </c>
    </row>
    <row r="102" spans="1:9" s="56" customFormat="1" x14ac:dyDescent="0.3">
      <c r="A102" s="63">
        <v>44279</v>
      </c>
      <c r="B102" s="57" t="s">
        <v>280</v>
      </c>
      <c r="C102" s="61" t="s">
        <v>42</v>
      </c>
      <c r="D102" s="58" t="s">
        <v>40</v>
      </c>
      <c r="E102" s="74">
        <v>950.7</v>
      </c>
      <c r="F102" s="75">
        <v>199.65</v>
      </c>
      <c r="G102" s="74">
        <f t="shared" si="1"/>
        <v>1150.3500000000001</v>
      </c>
      <c r="H102" s="76" t="s">
        <v>49</v>
      </c>
      <c r="I102" s="58" t="s">
        <v>13</v>
      </c>
    </row>
    <row r="103" spans="1:9" s="56" customFormat="1" x14ac:dyDescent="0.3">
      <c r="A103" s="63">
        <v>44279</v>
      </c>
      <c r="B103" s="57" t="s">
        <v>281</v>
      </c>
      <c r="C103" s="61" t="s">
        <v>141</v>
      </c>
      <c r="D103" s="58" t="s">
        <v>40</v>
      </c>
      <c r="E103" s="74">
        <v>300</v>
      </c>
      <c r="F103" s="75">
        <v>63</v>
      </c>
      <c r="G103" s="74">
        <f t="shared" si="1"/>
        <v>363</v>
      </c>
      <c r="H103" s="76" t="s">
        <v>160</v>
      </c>
      <c r="I103" s="58" t="s">
        <v>179</v>
      </c>
    </row>
    <row r="104" spans="1:9" s="56" customFormat="1" x14ac:dyDescent="0.3">
      <c r="A104" s="63">
        <v>44280</v>
      </c>
      <c r="B104" s="57" t="s">
        <v>282</v>
      </c>
      <c r="C104" s="61" t="s">
        <v>82</v>
      </c>
      <c r="D104" s="58" t="s">
        <v>41</v>
      </c>
      <c r="E104" s="74">
        <v>442.32</v>
      </c>
      <c r="F104" s="75">
        <v>92.89</v>
      </c>
      <c r="G104" s="74">
        <f t="shared" si="1"/>
        <v>535.21</v>
      </c>
      <c r="H104" s="76" t="s">
        <v>39</v>
      </c>
      <c r="I104" s="58" t="s">
        <v>12</v>
      </c>
    </row>
    <row r="105" spans="1:9" s="56" customFormat="1" x14ac:dyDescent="0.3">
      <c r="A105" s="63">
        <v>44281</v>
      </c>
      <c r="B105" s="57" t="s">
        <v>283</v>
      </c>
      <c r="C105" s="61" t="s">
        <v>142</v>
      </c>
      <c r="D105" s="58" t="s">
        <v>41</v>
      </c>
      <c r="E105" s="74">
        <v>534.44000000000005</v>
      </c>
      <c r="F105" s="75">
        <v>112.23</v>
      </c>
      <c r="G105" s="74">
        <f t="shared" si="1"/>
        <v>646.67000000000007</v>
      </c>
      <c r="H105" s="76" t="s">
        <v>62</v>
      </c>
      <c r="I105" s="58" t="s">
        <v>22</v>
      </c>
    </row>
    <row r="106" spans="1:9" s="56" customFormat="1" x14ac:dyDescent="0.3">
      <c r="A106" s="63">
        <v>44280</v>
      </c>
      <c r="B106" s="57" t="s">
        <v>284</v>
      </c>
      <c r="C106" s="61" t="s">
        <v>143</v>
      </c>
      <c r="D106" s="58" t="s">
        <v>41</v>
      </c>
      <c r="E106" s="74">
        <v>58</v>
      </c>
      <c r="F106" s="75">
        <v>12.18</v>
      </c>
      <c r="G106" s="74">
        <f t="shared" si="1"/>
        <v>70.180000000000007</v>
      </c>
      <c r="H106" s="76" t="s">
        <v>38</v>
      </c>
      <c r="I106" s="58" t="s">
        <v>37</v>
      </c>
    </row>
    <row r="107" spans="1:9" s="8" customFormat="1" x14ac:dyDescent="0.3">
      <c r="A107" s="64">
        <v>44281</v>
      </c>
      <c r="B107" s="59" t="s">
        <v>285</v>
      </c>
      <c r="C107" s="62" t="s">
        <v>97</v>
      </c>
      <c r="D107" s="60" t="s">
        <v>41</v>
      </c>
      <c r="E107" s="75">
        <v>57.98</v>
      </c>
      <c r="F107" s="75">
        <v>12.18</v>
      </c>
      <c r="G107" s="74">
        <f t="shared" si="1"/>
        <v>70.16</v>
      </c>
      <c r="H107" s="77" t="s">
        <v>52</v>
      </c>
      <c r="I107" s="60" t="s">
        <v>17</v>
      </c>
    </row>
    <row r="108" spans="1:9" s="56" customFormat="1" x14ac:dyDescent="0.3">
      <c r="A108" s="63">
        <v>44281</v>
      </c>
      <c r="B108" s="57" t="s">
        <v>286</v>
      </c>
      <c r="C108" s="61" t="s">
        <v>144</v>
      </c>
      <c r="D108" s="58" t="s">
        <v>41</v>
      </c>
      <c r="E108" s="74">
        <v>198.5</v>
      </c>
      <c r="F108" s="75">
        <v>19.850000000000001</v>
      </c>
      <c r="G108" s="74">
        <f t="shared" si="1"/>
        <v>218.35</v>
      </c>
      <c r="H108" s="76" t="s">
        <v>155</v>
      </c>
      <c r="I108" s="58" t="s">
        <v>172</v>
      </c>
    </row>
    <row r="109" spans="1:9" s="56" customFormat="1" x14ac:dyDescent="0.3">
      <c r="A109" s="63">
        <v>44281</v>
      </c>
      <c r="B109" s="57" t="s">
        <v>287</v>
      </c>
      <c r="C109" s="61" t="s">
        <v>145</v>
      </c>
      <c r="D109" s="58" t="s">
        <v>41</v>
      </c>
      <c r="E109" s="74">
        <v>183.5</v>
      </c>
      <c r="F109" s="75">
        <v>38.54</v>
      </c>
      <c r="G109" s="74">
        <f t="shared" si="1"/>
        <v>222.04</v>
      </c>
      <c r="H109" s="76" t="s">
        <v>34</v>
      </c>
      <c r="I109" s="58" t="s">
        <v>10</v>
      </c>
    </row>
    <row r="110" spans="1:9" s="8" customFormat="1" x14ac:dyDescent="0.3">
      <c r="A110" s="64">
        <v>44281</v>
      </c>
      <c r="B110" s="59" t="s">
        <v>288</v>
      </c>
      <c r="C110" s="62" t="s">
        <v>29</v>
      </c>
      <c r="D110" s="60" t="s">
        <v>40</v>
      </c>
      <c r="E110" s="75">
        <v>156.01</v>
      </c>
      <c r="F110" s="75">
        <v>32.76</v>
      </c>
      <c r="G110" s="74">
        <f t="shared" si="1"/>
        <v>188.76999999999998</v>
      </c>
      <c r="H110" s="77" t="s">
        <v>56</v>
      </c>
      <c r="I110" s="60" t="s">
        <v>20</v>
      </c>
    </row>
    <row r="111" spans="1:9" s="56" customFormat="1" x14ac:dyDescent="0.3">
      <c r="A111" s="63">
        <v>44281</v>
      </c>
      <c r="B111" s="57" t="s">
        <v>289</v>
      </c>
      <c r="C111" s="61" t="s">
        <v>146</v>
      </c>
      <c r="D111" s="58" t="s">
        <v>40</v>
      </c>
      <c r="E111" s="74">
        <v>495</v>
      </c>
      <c r="F111" s="75">
        <v>103.95</v>
      </c>
      <c r="G111" s="74">
        <f t="shared" si="1"/>
        <v>598.95000000000005</v>
      </c>
      <c r="H111" s="76" t="s">
        <v>46</v>
      </c>
      <c r="I111" s="58" t="s">
        <v>19</v>
      </c>
    </row>
    <row r="112" spans="1:9" s="56" customFormat="1" x14ac:dyDescent="0.3">
      <c r="A112" s="63">
        <v>44203</v>
      </c>
      <c r="B112" s="57" t="s">
        <v>296</v>
      </c>
      <c r="C112" s="61" t="s">
        <v>290</v>
      </c>
      <c r="D112" s="58" t="s">
        <v>40</v>
      </c>
      <c r="E112" s="74">
        <v>12920</v>
      </c>
      <c r="F112" s="74">
        <v>0</v>
      </c>
      <c r="G112" s="74">
        <f t="shared" si="1"/>
        <v>12920</v>
      </c>
      <c r="H112" s="76" t="s">
        <v>292</v>
      </c>
      <c r="I112" s="58" t="s">
        <v>299</v>
      </c>
    </row>
    <row r="113" spans="1:9" s="56" customFormat="1" x14ac:dyDescent="0.3">
      <c r="A113" s="63">
        <v>44206</v>
      </c>
      <c r="B113" s="57" t="s">
        <v>297</v>
      </c>
      <c r="C113" s="61" t="s">
        <v>291</v>
      </c>
      <c r="D113" s="58" t="s">
        <v>40</v>
      </c>
      <c r="E113" s="74">
        <v>3600</v>
      </c>
      <c r="F113" s="75">
        <f>+E113*0.21</f>
        <v>756</v>
      </c>
      <c r="G113" s="74">
        <f>+F113+E113</f>
        <v>4356</v>
      </c>
      <c r="H113" s="76" t="s">
        <v>293</v>
      </c>
      <c r="I113" s="58" t="s">
        <v>295</v>
      </c>
    </row>
    <row r="114" spans="1:9" s="56" customFormat="1" x14ac:dyDescent="0.3">
      <c r="A114" s="63">
        <v>44272</v>
      </c>
      <c r="B114" s="57" t="s">
        <v>298</v>
      </c>
      <c r="C114" s="61" t="s">
        <v>294</v>
      </c>
      <c r="D114" s="58" t="s">
        <v>41</v>
      </c>
      <c r="E114" s="74">
        <v>4409.7</v>
      </c>
      <c r="F114" s="75">
        <f>+E114*0.21</f>
        <v>926.03699999999992</v>
      </c>
      <c r="G114" s="74">
        <f>+F114+E114</f>
        <v>5335.7370000000001</v>
      </c>
      <c r="H114" s="76" t="s">
        <v>152</v>
      </c>
      <c r="I114" s="58" t="s">
        <v>168</v>
      </c>
    </row>
    <row r="115" spans="1:9" s="56" customFormat="1" x14ac:dyDescent="0.3">
      <c r="A115" s="80" t="s">
        <v>300</v>
      </c>
      <c r="B115" s="57" t="s">
        <v>343</v>
      </c>
      <c r="C115" s="61" t="s">
        <v>446</v>
      </c>
      <c r="D115" s="58" t="s">
        <v>41</v>
      </c>
      <c r="E115" s="75">
        <f>+G115/1.21</f>
        <v>32.231404958677686</v>
      </c>
      <c r="F115" s="75">
        <f>+E115*0.21</f>
        <v>6.7685950413223139</v>
      </c>
      <c r="G115" s="74">
        <v>39</v>
      </c>
      <c r="H115" s="76" t="s">
        <v>527</v>
      </c>
      <c r="I115" s="58" t="s">
        <v>425</v>
      </c>
    </row>
    <row r="116" spans="1:9" s="8" customFormat="1" x14ac:dyDescent="0.3">
      <c r="A116" s="80" t="s">
        <v>300</v>
      </c>
      <c r="B116" s="59" t="s">
        <v>344</v>
      </c>
      <c r="C116" s="62" t="s">
        <v>447</v>
      </c>
      <c r="D116" s="58" t="s">
        <v>41</v>
      </c>
      <c r="E116" s="75">
        <f t="shared" ref="E116:E179" si="2">+G116/1.21</f>
        <v>29.669421487603305</v>
      </c>
      <c r="F116" s="75">
        <f t="shared" ref="F116:F179" si="3">+E116*0.21</f>
        <v>6.2305785123966935</v>
      </c>
      <c r="G116" s="75">
        <v>35.9</v>
      </c>
      <c r="H116" s="76" t="s">
        <v>527</v>
      </c>
      <c r="I116" s="60" t="s">
        <v>425</v>
      </c>
    </row>
    <row r="117" spans="1:9" s="56" customFormat="1" x14ac:dyDescent="0.3">
      <c r="A117" s="80" t="s">
        <v>301</v>
      </c>
      <c r="B117" s="57" t="s">
        <v>345</v>
      </c>
      <c r="C117" s="61" t="s">
        <v>448</v>
      </c>
      <c r="D117" s="58" t="s">
        <v>41</v>
      </c>
      <c r="E117" s="75">
        <f>+G117/1.1</f>
        <v>45.9</v>
      </c>
      <c r="F117" s="75">
        <f>+E117*0.1</f>
        <v>4.59</v>
      </c>
      <c r="G117" s="75">
        <v>50.49</v>
      </c>
      <c r="H117" s="76" t="s">
        <v>60</v>
      </c>
      <c r="I117" s="58" t="s">
        <v>21</v>
      </c>
    </row>
    <row r="118" spans="1:9" s="56" customFormat="1" x14ac:dyDescent="0.3">
      <c r="A118" s="80" t="s">
        <v>302</v>
      </c>
      <c r="B118" s="59" t="s">
        <v>346</v>
      </c>
      <c r="C118" s="61" t="s">
        <v>449</v>
      </c>
      <c r="D118" s="58" t="s">
        <v>41</v>
      </c>
      <c r="E118" s="75">
        <f t="shared" si="2"/>
        <v>1.859504132231405</v>
      </c>
      <c r="F118" s="75">
        <f t="shared" si="3"/>
        <v>0.39049586776859502</v>
      </c>
      <c r="G118" s="75">
        <v>2.25</v>
      </c>
      <c r="H118" s="76" t="s">
        <v>528</v>
      </c>
      <c r="I118" s="58" t="s">
        <v>426</v>
      </c>
    </row>
    <row r="119" spans="1:9" s="56" customFormat="1" x14ac:dyDescent="0.3">
      <c r="A119" s="80" t="s">
        <v>303</v>
      </c>
      <c r="B119" s="57" t="s">
        <v>347</v>
      </c>
      <c r="C119" s="61" t="s">
        <v>450</v>
      </c>
      <c r="D119" s="58" t="s">
        <v>40</v>
      </c>
      <c r="E119" s="75">
        <f t="shared" si="2"/>
        <v>1.0743801652892562</v>
      </c>
      <c r="F119" s="75">
        <f t="shared" si="3"/>
        <v>0.22561983471074379</v>
      </c>
      <c r="G119" s="75">
        <v>1.3</v>
      </c>
      <c r="H119" s="76" t="s">
        <v>529</v>
      </c>
      <c r="I119" s="58" t="s">
        <v>427</v>
      </c>
    </row>
    <row r="120" spans="1:9" s="56" customFormat="1" x14ac:dyDescent="0.3">
      <c r="A120" s="80" t="s">
        <v>303</v>
      </c>
      <c r="B120" s="59" t="s">
        <v>348</v>
      </c>
      <c r="C120" s="61" t="s">
        <v>451</v>
      </c>
      <c r="D120" s="58" t="s">
        <v>40</v>
      </c>
      <c r="E120" s="75">
        <f t="shared" si="2"/>
        <v>1.5289256198347108</v>
      </c>
      <c r="F120" s="75">
        <f t="shared" si="3"/>
        <v>0.32107438016528927</v>
      </c>
      <c r="G120" s="75">
        <v>1.85</v>
      </c>
      <c r="H120" s="76" t="s">
        <v>530</v>
      </c>
      <c r="I120" s="58" t="s">
        <v>428</v>
      </c>
    </row>
    <row r="121" spans="1:9" s="56" customFormat="1" x14ac:dyDescent="0.3">
      <c r="A121" s="80" t="s">
        <v>303</v>
      </c>
      <c r="B121" s="57" t="s">
        <v>349</v>
      </c>
      <c r="C121" s="61" t="s">
        <v>452</v>
      </c>
      <c r="D121" s="58" t="s">
        <v>40</v>
      </c>
      <c r="E121" s="75">
        <f t="shared" si="2"/>
        <v>2.3966942148760331</v>
      </c>
      <c r="F121" s="75">
        <f t="shared" si="3"/>
        <v>0.50330578512396695</v>
      </c>
      <c r="G121" s="75">
        <v>2.9</v>
      </c>
      <c r="H121" s="76" t="s">
        <v>530</v>
      </c>
      <c r="I121" s="58" t="s">
        <v>428</v>
      </c>
    </row>
    <row r="122" spans="1:9" s="56" customFormat="1" x14ac:dyDescent="0.3">
      <c r="A122" s="80" t="s">
        <v>303</v>
      </c>
      <c r="B122" s="59" t="s">
        <v>350</v>
      </c>
      <c r="C122" s="61" t="s">
        <v>453</v>
      </c>
      <c r="D122" s="58" t="s">
        <v>40</v>
      </c>
      <c r="E122" s="75">
        <f t="shared" si="2"/>
        <v>0.49586776859504134</v>
      </c>
      <c r="F122" s="75">
        <f t="shared" si="3"/>
        <v>0.10413223140495868</v>
      </c>
      <c r="G122" s="75">
        <v>0.6</v>
      </c>
      <c r="H122" s="76" t="s">
        <v>532</v>
      </c>
      <c r="I122" s="58" t="s">
        <v>531</v>
      </c>
    </row>
    <row r="123" spans="1:9" s="56" customFormat="1" x14ac:dyDescent="0.3">
      <c r="A123" s="80" t="s">
        <v>303</v>
      </c>
      <c r="B123" s="57" t="s">
        <v>351</v>
      </c>
      <c r="C123" s="61" t="s">
        <v>454</v>
      </c>
      <c r="D123" s="58" t="s">
        <v>41</v>
      </c>
      <c r="E123" s="75">
        <f t="shared" si="2"/>
        <v>6.0826446280991737</v>
      </c>
      <c r="F123" s="75">
        <f t="shared" si="3"/>
        <v>1.2773553719008264</v>
      </c>
      <c r="G123" s="75">
        <v>7.36</v>
      </c>
      <c r="H123" s="76" t="s">
        <v>147</v>
      </c>
      <c r="I123" s="58" t="s">
        <v>26</v>
      </c>
    </row>
    <row r="124" spans="1:9" s="56" customFormat="1" x14ac:dyDescent="0.3">
      <c r="A124" s="80" t="s">
        <v>303</v>
      </c>
      <c r="B124" s="59" t="s">
        <v>352</v>
      </c>
      <c r="C124" s="61" t="s">
        <v>455</v>
      </c>
      <c r="D124" s="58" t="s">
        <v>41</v>
      </c>
      <c r="E124" s="75">
        <f t="shared" si="2"/>
        <v>2.8016528925619837</v>
      </c>
      <c r="F124" s="75">
        <f t="shared" si="3"/>
        <v>0.58834710743801655</v>
      </c>
      <c r="G124" s="75">
        <v>3.39</v>
      </c>
      <c r="H124" s="76" t="s">
        <v>147</v>
      </c>
      <c r="I124" s="58" t="s">
        <v>26</v>
      </c>
    </row>
    <row r="125" spans="1:9" s="8" customFormat="1" x14ac:dyDescent="0.3">
      <c r="A125" s="80" t="s">
        <v>303</v>
      </c>
      <c r="B125" s="57" t="s">
        <v>353</v>
      </c>
      <c r="C125" s="62" t="s">
        <v>456</v>
      </c>
      <c r="D125" s="58" t="s">
        <v>41</v>
      </c>
      <c r="E125" s="75">
        <f t="shared" si="2"/>
        <v>6.793388429752067</v>
      </c>
      <c r="F125" s="75">
        <f t="shared" si="3"/>
        <v>1.4266115702479341</v>
      </c>
      <c r="G125" s="75">
        <v>8.2200000000000006</v>
      </c>
      <c r="H125" s="76" t="s">
        <v>147</v>
      </c>
      <c r="I125" s="60" t="s">
        <v>26</v>
      </c>
    </row>
    <row r="126" spans="1:9" s="56" customFormat="1" x14ac:dyDescent="0.3">
      <c r="A126" s="80" t="s">
        <v>303</v>
      </c>
      <c r="B126" s="59" t="s">
        <v>354</v>
      </c>
      <c r="C126" s="61" t="s">
        <v>457</v>
      </c>
      <c r="D126" s="58" t="s">
        <v>41</v>
      </c>
      <c r="E126" s="75">
        <f t="shared" si="2"/>
        <v>12.75206611570248</v>
      </c>
      <c r="F126" s="75">
        <f t="shared" si="3"/>
        <v>2.6779338842975204</v>
      </c>
      <c r="G126" s="75">
        <v>15.43</v>
      </c>
      <c r="H126" s="76" t="s">
        <v>147</v>
      </c>
      <c r="I126" s="58" t="s">
        <v>26</v>
      </c>
    </row>
    <row r="127" spans="1:9" s="56" customFormat="1" x14ac:dyDescent="0.3">
      <c r="A127" s="80" t="s">
        <v>304</v>
      </c>
      <c r="B127" s="57" t="s">
        <v>355</v>
      </c>
      <c r="C127" s="61" t="s">
        <v>458</v>
      </c>
      <c r="D127" s="58" t="s">
        <v>41</v>
      </c>
      <c r="E127" s="75">
        <f t="shared" si="2"/>
        <v>7.6033057851239665</v>
      </c>
      <c r="F127" s="75">
        <f t="shared" si="3"/>
        <v>1.5966942148760328</v>
      </c>
      <c r="G127" s="75">
        <v>9.1999999999999993</v>
      </c>
      <c r="H127" s="76" t="s">
        <v>533</v>
      </c>
      <c r="I127" s="58" t="s">
        <v>429</v>
      </c>
    </row>
    <row r="128" spans="1:9" s="56" customFormat="1" x14ac:dyDescent="0.3">
      <c r="A128" s="80" t="s">
        <v>304</v>
      </c>
      <c r="B128" s="59" t="s">
        <v>356</v>
      </c>
      <c r="C128" s="61" t="s">
        <v>459</v>
      </c>
      <c r="D128" s="58" t="s">
        <v>41</v>
      </c>
      <c r="E128" s="75">
        <f t="shared" si="2"/>
        <v>8.239669421487605</v>
      </c>
      <c r="F128" s="75">
        <f t="shared" si="3"/>
        <v>1.730330578512397</v>
      </c>
      <c r="G128" s="74">
        <v>9.9700000000000006</v>
      </c>
      <c r="H128" s="76" t="s">
        <v>534</v>
      </c>
      <c r="I128" s="58" t="s">
        <v>430</v>
      </c>
    </row>
    <row r="129" spans="1:9" s="56" customFormat="1" x14ac:dyDescent="0.3">
      <c r="A129" s="80" t="s">
        <v>304</v>
      </c>
      <c r="B129" s="57" t="s">
        <v>357</v>
      </c>
      <c r="C129" s="61" t="s">
        <v>460</v>
      </c>
      <c r="D129" s="58" t="s">
        <v>41</v>
      </c>
      <c r="E129" s="75">
        <f t="shared" si="2"/>
        <v>1.5041322314049588</v>
      </c>
      <c r="F129" s="75">
        <f t="shared" si="3"/>
        <v>0.31586776859504134</v>
      </c>
      <c r="G129" s="75">
        <v>1.82</v>
      </c>
      <c r="H129" s="76" t="s">
        <v>147</v>
      </c>
      <c r="I129" s="58" t="s">
        <v>26</v>
      </c>
    </row>
    <row r="130" spans="1:9" s="56" customFormat="1" x14ac:dyDescent="0.3">
      <c r="A130" s="80" t="s">
        <v>304</v>
      </c>
      <c r="B130" s="59" t="s">
        <v>358</v>
      </c>
      <c r="C130" s="61" t="s">
        <v>461</v>
      </c>
      <c r="D130" s="58" t="s">
        <v>41</v>
      </c>
      <c r="E130" s="75">
        <f t="shared" si="2"/>
        <v>6.3223140495867769</v>
      </c>
      <c r="F130" s="75">
        <f t="shared" si="3"/>
        <v>1.327685950413223</v>
      </c>
      <c r="G130" s="75">
        <v>7.65</v>
      </c>
      <c r="H130" s="76" t="s">
        <v>147</v>
      </c>
      <c r="I130" s="58" t="s">
        <v>26</v>
      </c>
    </row>
    <row r="131" spans="1:9" s="56" customFormat="1" x14ac:dyDescent="0.3">
      <c r="A131" s="80" t="s">
        <v>305</v>
      </c>
      <c r="B131" s="57" t="s">
        <v>359</v>
      </c>
      <c r="C131" s="61" t="s">
        <v>462</v>
      </c>
      <c r="D131" s="58" t="s">
        <v>41</v>
      </c>
      <c r="E131" s="75">
        <f t="shared" si="2"/>
        <v>7.6115702479338854</v>
      </c>
      <c r="F131" s="75">
        <f t="shared" si="3"/>
        <v>1.5984297520661159</v>
      </c>
      <c r="G131" s="75">
        <v>9.2100000000000009</v>
      </c>
      <c r="H131" s="76" t="s">
        <v>533</v>
      </c>
      <c r="I131" s="58" t="s">
        <v>429</v>
      </c>
    </row>
    <row r="132" spans="1:9" s="56" customFormat="1" x14ac:dyDescent="0.3">
      <c r="A132" s="80" t="s">
        <v>305</v>
      </c>
      <c r="B132" s="59" t="s">
        <v>360</v>
      </c>
      <c r="C132" s="61" t="s">
        <v>463</v>
      </c>
      <c r="D132" s="58" t="s">
        <v>41</v>
      </c>
      <c r="E132" s="75">
        <f t="shared" si="2"/>
        <v>11.123966942148762</v>
      </c>
      <c r="F132" s="75">
        <f t="shared" si="3"/>
        <v>2.3360330578512398</v>
      </c>
      <c r="G132" s="75">
        <v>13.46</v>
      </c>
      <c r="H132" s="76" t="s">
        <v>147</v>
      </c>
      <c r="I132" s="58" t="s">
        <v>26</v>
      </c>
    </row>
    <row r="133" spans="1:9" s="8" customFormat="1" x14ac:dyDescent="0.3">
      <c r="A133" s="80" t="s">
        <v>306</v>
      </c>
      <c r="B133" s="57" t="s">
        <v>361</v>
      </c>
      <c r="C133" s="62" t="s">
        <v>464</v>
      </c>
      <c r="D133" s="58" t="s">
        <v>41</v>
      </c>
      <c r="E133" s="75">
        <f t="shared" si="2"/>
        <v>38.983471074380169</v>
      </c>
      <c r="F133" s="75">
        <f t="shared" si="3"/>
        <v>8.1865289256198359</v>
      </c>
      <c r="G133" s="75">
        <v>47.17</v>
      </c>
      <c r="H133" s="77" t="s">
        <v>65</v>
      </c>
      <c r="I133" s="60" t="s">
        <v>431</v>
      </c>
    </row>
    <row r="134" spans="1:9" s="56" customFormat="1" x14ac:dyDescent="0.3">
      <c r="A134" s="80" t="s">
        <v>306</v>
      </c>
      <c r="B134" s="59" t="s">
        <v>362</v>
      </c>
      <c r="C134" s="61" t="s">
        <v>465</v>
      </c>
      <c r="D134" s="58" t="s">
        <v>41</v>
      </c>
      <c r="E134" s="75">
        <f t="shared" si="2"/>
        <v>1.6363636363636365</v>
      </c>
      <c r="F134" s="75">
        <f t="shared" si="3"/>
        <v>0.34363636363636363</v>
      </c>
      <c r="G134" s="74">
        <v>1.98</v>
      </c>
      <c r="H134" s="77" t="s">
        <v>65</v>
      </c>
      <c r="I134" s="58" t="s">
        <v>431</v>
      </c>
    </row>
    <row r="135" spans="1:9" s="56" customFormat="1" x14ac:dyDescent="0.3">
      <c r="A135" s="80" t="s">
        <v>307</v>
      </c>
      <c r="B135" s="57" t="s">
        <v>363</v>
      </c>
      <c r="C135" s="58" t="s">
        <v>466</v>
      </c>
      <c r="D135" s="58" t="s">
        <v>41</v>
      </c>
      <c r="E135" s="75">
        <f t="shared" si="2"/>
        <v>40.876033057851238</v>
      </c>
      <c r="F135" s="75">
        <f t="shared" si="3"/>
        <v>8.5839669421487592</v>
      </c>
      <c r="G135" s="74">
        <v>49.46</v>
      </c>
      <c r="H135" s="77" t="s">
        <v>65</v>
      </c>
      <c r="I135" s="58" t="s">
        <v>431</v>
      </c>
    </row>
    <row r="136" spans="1:9" s="56" customFormat="1" x14ac:dyDescent="0.3">
      <c r="A136" s="80" t="s">
        <v>307</v>
      </c>
      <c r="B136" s="59" t="s">
        <v>364</v>
      </c>
      <c r="C136" s="58" t="s">
        <v>467</v>
      </c>
      <c r="D136" s="58" t="s">
        <v>41</v>
      </c>
      <c r="E136" s="75">
        <f t="shared" si="2"/>
        <v>18.719008264462808</v>
      </c>
      <c r="F136" s="75">
        <f t="shared" si="3"/>
        <v>3.9309917355371895</v>
      </c>
      <c r="G136" s="75">
        <v>22.65</v>
      </c>
      <c r="H136" s="77" t="s">
        <v>65</v>
      </c>
      <c r="I136" s="58" t="s">
        <v>431</v>
      </c>
    </row>
    <row r="137" spans="1:9" s="56" customFormat="1" x14ac:dyDescent="0.3">
      <c r="A137" s="80" t="s">
        <v>308</v>
      </c>
      <c r="B137" s="57" t="s">
        <v>365</v>
      </c>
      <c r="C137" s="58" t="s">
        <v>468</v>
      </c>
      <c r="D137" s="58" t="s">
        <v>41</v>
      </c>
      <c r="E137" s="75">
        <f t="shared" si="2"/>
        <v>4.9586776859504136</v>
      </c>
      <c r="F137" s="75">
        <f t="shared" si="3"/>
        <v>1.0413223140495869</v>
      </c>
      <c r="G137" s="75">
        <v>6</v>
      </c>
      <c r="H137" s="76" t="s">
        <v>535</v>
      </c>
      <c r="I137" s="58" t="s">
        <v>432</v>
      </c>
    </row>
    <row r="138" spans="1:9" s="56" customFormat="1" x14ac:dyDescent="0.3">
      <c r="A138" s="80" t="s">
        <v>308</v>
      </c>
      <c r="B138" s="59" t="s">
        <v>366</v>
      </c>
      <c r="C138" s="58" t="s">
        <v>469</v>
      </c>
      <c r="D138" s="58" t="s">
        <v>41</v>
      </c>
      <c r="E138" s="75">
        <f t="shared" si="2"/>
        <v>2.5041322314049586</v>
      </c>
      <c r="F138" s="75">
        <f t="shared" si="3"/>
        <v>0.52586776859504125</v>
      </c>
      <c r="G138" s="75">
        <v>3.03</v>
      </c>
      <c r="H138" s="76" t="s">
        <v>147</v>
      </c>
      <c r="I138" s="58" t="s">
        <v>26</v>
      </c>
    </row>
    <row r="139" spans="1:9" s="56" customFormat="1" x14ac:dyDescent="0.3">
      <c r="A139" s="80" t="s">
        <v>309</v>
      </c>
      <c r="B139" s="57" t="s">
        <v>367</v>
      </c>
      <c r="C139" s="58" t="s">
        <v>470</v>
      </c>
      <c r="D139" s="58" t="s">
        <v>41</v>
      </c>
      <c r="E139" s="75">
        <f t="shared" si="2"/>
        <v>4.9917355371900829</v>
      </c>
      <c r="F139" s="75">
        <f t="shared" si="3"/>
        <v>1.0482644628099174</v>
      </c>
      <c r="G139" s="75">
        <v>6.04</v>
      </c>
      <c r="H139" s="76" t="s">
        <v>147</v>
      </c>
      <c r="I139" s="58" t="s">
        <v>26</v>
      </c>
    </row>
    <row r="140" spans="1:9" s="56" customFormat="1" x14ac:dyDescent="0.3">
      <c r="A140" s="80" t="s">
        <v>309</v>
      </c>
      <c r="B140" s="59" t="s">
        <v>368</v>
      </c>
      <c r="C140" s="58" t="s">
        <v>471</v>
      </c>
      <c r="D140" s="58" t="s">
        <v>41</v>
      </c>
      <c r="E140" s="75">
        <f t="shared" si="2"/>
        <v>0.28099173553719009</v>
      </c>
      <c r="F140" s="75">
        <f t="shared" si="3"/>
        <v>5.900826446280992E-2</v>
      </c>
      <c r="G140" s="75">
        <v>0.34</v>
      </c>
      <c r="H140" s="76" t="s">
        <v>147</v>
      </c>
      <c r="I140" s="58" t="s">
        <v>26</v>
      </c>
    </row>
    <row r="141" spans="1:9" s="56" customFormat="1" x14ac:dyDescent="0.3">
      <c r="A141" s="80" t="s">
        <v>310</v>
      </c>
      <c r="B141" s="57" t="s">
        <v>369</v>
      </c>
      <c r="C141" s="58" t="s">
        <v>472</v>
      </c>
      <c r="D141" s="58" t="s">
        <v>41</v>
      </c>
      <c r="E141" s="75">
        <f t="shared" si="2"/>
        <v>4.7107438016528924</v>
      </c>
      <c r="F141" s="75">
        <f t="shared" si="3"/>
        <v>0.98925619834710732</v>
      </c>
      <c r="G141" s="75">
        <v>5.7</v>
      </c>
      <c r="H141" s="76" t="s">
        <v>147</v>
      </c>
      <c r="I141" s="58" t="s">
        <v>26</v>
      </c>
    </row>
    <row r="142" spans="1:9" s="56" customFormat="1" x14ac:dyDescent="0.3">
      <c r="A142" s="80" t="s">
        <v>311</v>
      </c>
      <c r="B142" s="59" t="s">
        <v>370</v>
      </c>
      <c r="C142" s="58" t="s">
        <v>473</v>
      </c>
      <c r="D142" s="58" t="s">
        <v>41</v>
      </c>
      <c r="E142" s="75">
        <f t="shared" si="2"/>
        <v>38.057851239669418</v>
      </c>
      <c r="F142" s="75">
        <f t="shared" si="3"/>
        <v>7.9921487603305774</v>
      </c>
      <c r="G142" s="74">
        <v>46.05</v>
      </c>
      <c r="H142" s="77" t="s">
        <v>65</v>
      </c>
      <c r="I142" s="58" t="s">
        <v>431</v>
      </c>
    </row>
    <row r="143" spans="1:9" s="56" customFormat="1" x14ac:dyDescent="0.3">
      <c r="A143" s="80" t="s">
        <v>311</v>
      </c>
      <c r="B143" s="57" t="s">
        <v>371</v>
      </c>
      <c r="C143" s="58" t="s">
        <v>474</v>
      </c>
      <c r="D143" s="58" t="s">
        <v>41</v>
      </c>
      <c r="E143" s="75">
        <f t="shared" si="2"/>
        <v>1.3719008264462809</v>
      </c>
      <c r="F143" s="75">
        <f t="shared" si="3"/>
        <v>0.28809917355371895</v>
      </c>
      <c r="G143" s="75">
        <v>1.66</v>
      </c>
      <c r="H143" s="76" t="s">
        <v>147</v>
      </c>
      <c r="I143" s="58" t="s">
        <v>26</v>
      </c>
    </row>
    <row r="144" spans="1:9" s="56" customFormat="1" x14ac:dyDescent="0.3">
      <c r="A144" s="80" t="s">
        <v>311</v>
      </c>
      <c r="B144" s="59" t="s">
        <v>372</v>
      </c>
      <c r="C144" s="58" t="s">
        <v>475</v>
      </c>
      <c r="D144" s="58" t="s">
        <v>40</v>
      </c>
      <c r="E144" s="75">
        <f t="shared" si="2"/>
        <v>2.4793388429752068</v>
      </c>
      <c r="F144" s="75">
        <f t="shared" si="3"/>
        <v>0.52066115702479343</v>
      </c>
      <c r="G144" s="74">
        <v>3</v>
      </c>
      <c r="H144" s="76" t="s">
        <v>536</v>
      </c>
      <c r="I144" s="58" t="s">
        <v>433</v>
      </c>
    </row>
    <row r="145" spans="1:9" s="56" customFormat="1" x14ac:dyDescent="0.3">
      <c r="A145" s="80" t="s">
        <v>312</v>
      </c>
      <c r="B145" s="57" t="s">
        <v>373</v>
      </c>
      <c r="C145" s="58" t="s">
        <v>476</v>
      </c>
      <c r="D145" s="58" t="s">
        <v>41</v>
      </c>
      <c r="E145" s="75">
        <f t="shared" si="2"/>
        <v>5.2479338842975203</v>
      </c>
      <c r="F145" s="75">
        <f t="shared" si="3"/>
        <v>1.1020661157024791</v>
      </c>
      <c r="G145" s="74">
        <v>6.35</v>
      </c>
      <c r="H145" s="76" t="s">
        <v>147</v>
      </c>
      <c r="I145" s="58" t="s">
        <v>26</v>
      </c>
    </row>
    <row r="146" spans="1:9" s="56" customFormat="1" x14ac:dyDescent="0.3">
      <c r="A146" s="80" t="s">
        <v>312</v>
      </c>
      <c r="B146" s="59" t="s">
        <v>374</v>
      </c>
      <c r="C146" s="58" t="s">
        <v>477</v>
      </c>
      <c r="D146" s="58" t="s">
        <v>41</v>
      </c>
      <c r="E146" s="75">
        <f t="shared" si="2"/>
        <v>42.396694214876035</v>
      </c>
      <c r="F146" s="75">
        <f t="shared" si="3"/>
        <v>8.9033057851239672</v>
      </c>
      <c r="G146" s="74">
        <v>51.3</v>
      </c>
      <c r="H146" s="76" t="s">
        <v>36</v>
      </c>
      <c r="I146" s="58" t="s">
        <v>434</v>
      </c>
    </row>
    <row r="147" spans="1:9" s="56" customFormat="1" x14ac:dyDescent="0.3">
      <c r="A147" s="80" t="s">
        <v>313</v>
      </c>
      <c r="B147" s="57" t="s">
        <v>375</v>
      </c>
      <c r="C147" s="58" t="s">
        <v>478</v>
      </c>
      <c r="D147" s="58" t="s">
        <v>41</v>
      </c>
      <c r="E147" s="75">
        <f t="shared" si="2"/>
        <v>11.239669421487603</v>
      </c>
      <c r="F147" s="75">
        <f t="shared" si="3"/>
        <v>2.3603305785123965</v>
      </c>
      <c r="G147" s="75">
        <v>13.6</v>
      </c>
      <c r="H147" s="76" t="s">
        <v>537</v>
      </c>
      <c r="I147" s="58" t="s">
        <v>435</v>
      </c>
    </row>
    <row r="148" spans="1:9" s="8" customFormat="1" x14ac:dyDescent="0.3">
      <c r="A148" s="80" t="s">
        <v>313</v>
      </c>
      <c r="B148" s="59" t="s">
        <v>376</v>
      </c>
      <c r="C148" s="60" t="s">
        <v>479</v>
      </c>
      <c r="D148" s="58" t="s">
        <v>41</v>
      </c>
      <c r="E148" s="75">
        <f t="shared" si="2"/>
        <v>4.4628099173553721</v>
      </c>
      <c r="F148" s="75">
        <f t="shared" si="3"/>
        <v>0.93719008264462811</v>
      </c>
      <c r="G148" s="75">
        <v>5.4</v>
      </c>
      <c r="H148" s="76" t="s">
        <v>527</v>
      </c>
      <c r="I148" s="60" t="s">
        <v>425</v>
      </c>
    </row>
    <row r="149" spans="1:9" s="56" customFormat="1" x14ac:dyDescent="0.3">
      <c r="A149" s="80" t="s">
        <v>313</v>
      </c>
      <c r="B149" s="57" t="s">
        <v>377</v>
      </c>
      <c r="C149" s="58" t="s">
        <v>480</v>
      </c>
      <c r="D149" s="58" t="s">
        <v>41</v>
      </c>
      <c r="E149" s="75">
        <f t="shared" si="2"/>
        <v>8.8099173553719012</v>
      </c>
      <c r="F149" s="75">
        <f t="shared" si="3"/>
        <v>1.8500826446280991</v>
      </c>
      <c r="G149" s="75">
        <v>10.66</v>
      </c>
      <c r="H149" s="76" t="s">
        <v>527</v>
      </c>
      <c r="I149" s="58" t="s">
        <v>425</v>
      </c>
    </row>
    <row r="150" spans="1:9" s="56" customFormat="1" x14ac:dyDescent="0.3">
      <c r="A150" s="80" t="s">
        <v>313</v>
      </c>
      <c r="B150" s="59" t="s">
        <v>378</v>
      </c>
      <c r="C150" s="58" t="s">
        <v>481</v>
      </c>
      <c r="D150" s="58" t="s">
        <v>41</v>
      </c>
      <c r="E150" s="75">
        <f t="shared" si="2"/>
        <v>24.793388429752067</v>
      </c>
      <c r="F150" s="75">
        <f t="shared" si="3"/>
        <v>5.2066115702479339</v>
      </c>
      <c r="G150" s="75">
        <v>30</v>
      </c>
      <c r="H150" s="76" t="s">
        <v>527</v>
      </c>
      <c r="I150" s="58" t="s">
        <v>425</v>
      </c>
    </row>
    <row r="151" spans="1:9" s="56" customFormat="1" x14ac:dyDescent="0.3">
      <c r="A151" s="80" t="s">
        <v>314</v>
      </c>
      <c r="B151" s="57" t="s">
        <v>379</v>
      </c>
      <c r="C151" s="58" t="s">
        <v>482</v>
      </c>
      <c r="D151" s="58" t="s">
        <v>40</v>
      </c>
      <c r="E151" s="75">
        <f t="shared" si="2"/>
        <v>13.388429752066115</v>
      </c>
      <c r="F151" s="75">
        <f t="shared" si="3"/>
        <v>2.8115702479338838</v>
      </c>
      <c r="G151" s="74">
        <v>16.2</v>
      </c>
      <c r="H151" s="76" t="s">
        <v>538</v>
      </c>
      <c r="I151" s="58" t="s">
        <v>436</v>
      </c>
    </row>
    <row r="152" spans="1:9" s="56" customFormat="1" x14ac:dyDescent="0.3">
      <c r="A152" s="80" t="s">
        <v>315</v>
      </c>
      <c r="B152" s="59" t="s">
        <v>380</v>
      </c>
      <c r="C152" s="58" t="s">
        <v>483</v>
      </c>
      <c r="D152" s="58" t="s">
        <v>41</v>
      </c>
      <c r="E152" s="75">
        <f>+G152/1.04</f>
        <v>62.461538461538453</v>
      </c>
      <c r="F152" s="75">
        <f>+E152*0.04</f>
        <v>2.4984615384615383</v>
      </c>
      <c r="G152" s="75">
        <v>64.959999999999994</v>
      </c>
      <c r="H152" s="76" t="s">
        <v>539</v>
      </c>
      <c r="I152" s="58" t="s">
        <v>437</v>
      </c>
    </row>
    <row r="153" spans="1:9" s="56" customFormat="1" x14ac:dyDescent="0.3">
      <c r="A153" s="80" t="s">
        <v>316</v>
      </c>
      <c r="B153" s="57" t="s">
        <v>381</v>
      </c>
      <c r="C153" s="58" t="s">
        <v>484</v>
      </c>
      <c r="D153" s="58" t="s">
        <v>41</v>
      </c>
      <c r="E153" s="75">
        <f t="shared" si="2"/>
        <v>11.074380165289258</v>
      </c>
      <c r="F153" s="75">
        <f t="shared" si="3"/>
        <v>2.3256198347107442</v>
      </c>
      <c r="G153" s="74">
        <v>13.4</v>
      </c>
      <c r="H153" s="76" t="s">
        <v>540</v>
      </c>
      <c r="I153" s="58" t="s">
        <v>438</v>
      </c>
    </row>
    <row r="154" spans="1:9" s="56" customFormat="1" x14ac:dyDescent="0.3">
      <c r="A154" s="80" t="s">
        <v>316</v>
      </c>
      <c r="B154" s="59" t="s">
        <v>382</v>
      </c>
      <c r="C154" s="58" t="s">
        <v>485</v>
      </c>
      <c r="D154" s="58" t="s">
        <v>41</v>
      </c>
      <c r="E154" s="75">
        <f t="shared" si="2"/>
        <v>7.6694214876033051</v>
      </c>
      <c r="F154" s="75">
        <f t="shared" si="3"/>
        <v>1.610578512396694</v>
      </c>
      <c r="G154" s="74">
        <v>9.2799999999999994</v>
      </c>
      <c r="H154" s="76" t="s">
        <v>147</v>
      </c>
      <c r="I154" s="58" t="s">
        <v>26</v>
      </c>
    </row>
    <row r="155" spans="1:9" s="8" customFormat="1" x14ac:dyDescent="0.3">
      <c r="A155" s="80" t="s">
        <v>317</v>
      </c>
      <c r="B155" s="57" t="s">
        <v>383</v>
      </c>
      <c r="C155" s="60" t="s">
        <v>486</v>
      </c>
      <c r="D155" s="58" t="s">
        <v>41</v>
      </c>
      <c r="E155" s="75">
        <f t="shared" si="2"/>
        <v>16.528925619834713</v>
      </c>
      <c r="F155" s="75">
        <f t="shared" si="3"/>
        <v>3.4710743801652897</v>
      </c>
      <c r="G155" s="75">
        <v>20</v>
      </c>
      <c r="H155" s="76" t="s">
        <v>540</v>
      </c>
      <c r="I155" s="60" t="s">
        <v>438</v>
      </c>
    </row>
    <row r="156" spans="1:9" s="8" customFormat="1" x14ac:dyDescent="0.3">
      <c r="A156" s="80" t="s">
        <v>317</v>
      </c>
      <c r="B156" s="59" t="s">
        <v>384</v>
      </c>
      <c r="C156" s="60" t="s">
        <v>487</v>
      </c>
      <c r="D156" s="58" t="s">
        <v>41</v>
      </c>
      <c r="E156" s="75">
        <f>+G156/1.04</f>
        <v>63.144230769230766</v>
      </c>
      <c r="F156" s="75">
        <f>+E156*0.04</f>
        <v>2.5257692307692308</v>
      </c>
      <c r="G156" s="75">
        <v>65.67</v>
      </c>
      <c r="H156" s="76" t="s">
        <v>539</v>
      </c>
      <c r="I156" s="60" t="s">
        <v>437</v>
      </c>
    </row>
    <row r="157" spans="1:9" s="56" customFormat="1" x14ac:dyDescent="0.3">
      <c r="A157" s="80" t="s">
        <v>317</v>
      </c>
      <c r="B157" s="57" t="s">
        <v>385</v>
      </c>
      <c r="C157" s="58" t="s">
        <v>488</v>
      </c>
      <c r="D157" s="58" t="s">
        <v>41</v>
      </c>
      <c r="E157" s="75">
        <f t="shared" si="2"/>
        <v>3.8677685950413223</v>
      </c>
      <c r="F157" s="75">
        <f t="shared" si="3"/>
        <v>0.81223140495867763</v>
      </c>
      <c r="G157" s="74">
        <v>4.68</v>
      </c>
      <c r="H157" s="76" t="s">
        <v>147</v>
      </c>
      <c r="I157" s="58" t="s">
        <v>26</v>
      </c>
    </row>
    <row r="158" spans="1:9" s="56" customFormat="1" x14ac:dyDescent="0.3">
      <c r="A158" s="80" t="s">
        <v>318</v>
      </c>
      <c r="B158" s="59" t="s">
        <v>386</v>
      </c>
      <c r="C158" s="58" t="s">
        <v>489</v>
      </c>
      <c r="D158" s="58" t="s">
        <v>41</v>
      </c>
      <c r="E158" s="75">
        <f>+G158/1.04</f>
        <v>76.92307692307692</v>
      </c>
      <c r="F158" s="75">
        <f>+E158*0.04</f>
        <v>3.0769230769230766</v>
      </c>
      <c r="G158" s="75">
        <v>80</v>
      </c>
      <c r="H158" s="76" t="s">
        <v>539</v>
      </c>
      <c r="I158" s="58" t="s">
        <v>437</v>
      </c>
    </row>
    <row r="159" spans="1:9" x14ac:dyDescent="0.3">
      <c r="A159" s="80" t="s">
        <v>318</v>
      </c>
      <c r="B159" s="57" t="s">
        <v>387</v>
      </c>
      <c r="C159" s="58" t="s">
        <v>490</v>
      </c>
      <c r="D159" s="58" t="s">
        <v>41</v>
      </c>
      <c r="E159" s="75">
        <f>+G159/1.1</f>
        <v>45.9</v>
      </c>
      <c r="F159" s="75">
        <f>+E159*0.1</f>
        <v>4.59</v>
      </c>
      <c r="G159" s="75">
        <v>50.49</v>
      </c>
      <c r="H159" s="76" t="s">
        <v>60</v>
      </c>
      <c r="I159" s="58" t="s">
        <v>21</v>
      </c>
    </row>
    <row r="160" spans="1:9" x14ac:dyDescent="0.3">
      <c r="A160" s="80" t="s">
        <v>318</v>
      </c>
      <c r="B160" s="59" t="s">
        <v>388</v>
      </c>
      <c r="C160" s="58" t="s">
        <v>491</v>
      </c>
      <c r="D160" s="58" t="s">
        <v>41</v>
      </c>
      <c r="E160" s="75">
        <f t="shared" si="2"/>
        <v>41.239669421487605</v>
      </c>
      <c r="F160" s="75">
        <f t="shared" si="3"/>
        <v>8.6603305785123972</v>
      </c>
      <c r="G160" s="75">
        <v>49.9</v>
      </c>
      <c r="H160" s="76" t="s">
        <v>156</v>
      </c>
      <c r="I160" s="58" t="s">
        <v>173</v>
      </c>
    </row>
    <row r="161" spans="1:10" x14ac:dyDescent="0.3">
      <c r="A161" s="80" t="s">
        <v>319</v>
      </c>
      <c r="B161" s="57" t="s">
        <v>389</v>
      </c>
      <c r="C161" s="58" t="s">
        <v>550</v>
      </c>
      <c r="D161" s="58" t="s">
        <v>40</v>
      </c>
      <c r="E161" s="75">
        <f t="shared" si="2"/>
        <v>61.900826446280995</v>
      </c>
      <c r="F161" s="75">
        <f t="shared" si="3"/>
        <v>12.999173553719009</v>
      </c>
      <c r="G161" s="74">
        <v>74.900000000000006</v>
      </c>
      <c r="H161" s="76" t="s">
        <v>541</v>
      </c>
      <c r="I161" s="58" t="s">
        <v>439</v>
      </c>
    </row>
    <row r="162" spans="1:10" x14ac:dyDescent="0.3">
      <c r="A162" s="80" t="s">
        <v>319</v>
      </c>
      <c r="B162" s="59" t="s">
        <v>390</v>
      </c>
      <c r="C162" s="58" t="s">
        <v>492</v>
      </c>
      <c r="D162" s="58" t="s">
        <v>41</v>
      </c>
      <c r="E162" s="75">
        <f t="shared" si="2"/>
        <v>3</v>
      </c>
      <c r="F162" s="75">
        <f t="shared" si="3"/>
        <v>0.63</v>
      </c>
      <c r="G162" s="74">
        <v>3.63</v>
      </c>
      <c r="H162" s="76" t="s">
        <v>50</v>
      </c>
      <c r="I162" s="58" t="s">
        <v>440</v>
      </c>
    </row>
    <row r="163" spans="1:10" x14ac:dyDescent="0.3">
      <c r="A163" s="80" t="s">
        <v>319</v>
      </c>
      <c r="B163" s="57" t="s">
        <v>391</v>
      </c>
      <c r="C163" s="58" t="s">
        <v>493</v>
      </c>
      <c r="D163" s="58" t="s">
        <v>41</v>
      </c>
      <c r="E163" s="75">
        <f t="shared" si="2"/>
        <v>36.537190082644628</v>
      </c>
      <c r="F163" s="75">
        <f t="shared" si="3"/>
        <v>7.6728099173553712</v>
      </c>
      <c r="G163" s="74">
        <v>44.21</v>
      </c>
      <c r="H163" s="76" t="s">
        <v>147</v>
      </c>
      <c r="I163" s="58" t="s">
        <v>26</v>
      </c>
    </row>
    <row r="164" spans="1:10" x14ac:dyDescent="0.3">
      <c r="A164" s="80" t="s">
        <v>320</v>
      </c>
      <c r="B164" s="59" t="s">
        <v>392</v>
      </c>
      <c r="C164" s="58" t="s">
        <v>494</v>
      </c>
      <c r="D164" s="58" t="s">
        <v>41</v>
      </c>
      <c r="E164" s="75">
        <f>+G164/1.04</f>
        <v>56.942307692307686</v>
      </c>
      <c r="F164" s="75">
        <f>+E164*0.04</f>
        <v>2.2776923076923077</v>
      </c>
      <c r="G164" s="75">
        <v>59.22</v>
      </c>
      <c r="H164" s="77" t="s">
        <v>539</v>
      </c>
      <c r="I164" s="60" t="s">
        <v>437</v>
      </c>
    </row>
    <row r="165" spans="1:10" x14ac:dyDescent="0.3">
      <c r="A165" s="80" t="s">
        <v>321</v>
      </c>
      <c r="B165" s="57" t="s">
        <v>393</v>
      </c>
      <c r="C165" s="58" t="s">
        <v>495</v>
      </c>
      <c r="D165" s="58" t="s">
        <v>41</v>
      </c>
      <c r="E165" s="75">
        <f t="shared" ref="E165:E166" si="4">+G165/1.04</f>
        <v>77.394230769230759</v>
      </c>
      <c r="F165" s="75">
        <f t="shared" ref="F165:F166" si="5">+E165*0.04</f>
        <v>3.0957692307692306</v>
      </c>
      <c r="G165" s="75">
        <v>80.489999999999995</v>
      </c>
      <c r="H165" s="77" t="s">
        <v>539</v>
      </c>
      <c r="I165" s="60" t="s">
        <v>437</v>
      </c>
    </row>
    <row r="166" spans="1:10" x14ac:dyDescent="0.3">
      <c r="A166" s="80" t="s">
        <v>322</v>
      </c>
      <c r="B166" s="59" t="s">
        <v>394</v>
      </c>
      <c r="C166" s="58" t="s">
        <v>496</v>
      </c>
      <c r="D166" s="58" t="s">
        <v>41</v>
      </c>
      <c r="E166" s="75">
        <f t="shared" si="4"/>
        <v>85.259615384615387</v>
      </c>
      <c r="F166" s="75">
        <f t="shared" si="5"/>
        <v>3.4103846153846153</v>
      </c>
      <c r="G166" s="75">
        <v>88.67</v>
      </c>
      <c r="H166" s="77" t="s">
        <v>539</v>
      </c>
      <c r="I166" s="60" t="s">
        <v>437</v>
      </c>
    </row>
    <row r="167" spans="1:10" x14ac:dyDescent="0.3">
      <c r="A167" s="80" t="s">
        <v>323</v>
      </c>
      <c r="B167" s="57" t="s">
        <v>395</v>
      </c>
      <c r="C167" s="58" t="s">
        <v>497</v>
      </c>
      <c r="D167" s="58" t="s">
        <v>41</v>
      </c>
      <c r="E167" s="75">
        <f t="shared" si="2"/>
        <v>41.239669421487605</v>
      </c>
      <c r="F167" s="75">
        <f t="shared" si="3"/>
        <v>8.6603305785123972</v>
      </c>
      <c r="G167" s="75">
        <v>49.9</v>
      </c>
      <c r="H167" s="76" t="s">
        <v>156</v>
      </c>
      <c r="I167" s="58" t="s">
        <v>173</v>
      </c>
    </row>
    <row r="168" spans="1:10" x14ac:dyDescent="0.3">
      <c r="A168" s="80" t="s">
        <v>324</v>
      </c>
      <c r="B168" s="59" t="s">
        <v>396</v>
      </c>
      <c r="C168" s="58" t="s">
        <v>498</v>
      </c>
      <c r="D168" s="58" t="s">
        <v>40</v>
      </c>
      <c r="E168" s="75">
        <f t="shared" si="2"/>
        <v>0.66115702479338845</v>
      </c>
      <c r="F168" s="75">
        <f t="shared" si="3"/>
        <v>0.13884297520661157</v>
      </c>
      <c r="G168" s="75">
        <v>0.8</v>
      </c>
      <c r="H168" s="77" t="s">
        <v>529</v>
      </c>
      <c r="I168" s="81" t="s">
        <v>427</v>
      </c>
    </row>
    <row r="169" spans="1:10" x14ac:dyDescent="0.3">
      <c r="A169" s="80" t="s">
        <v>324</v>
      </c>
      <c r="B169" s="57" t="s">
        <v>397</v>
      </c>
      <c r="C169" s="58" t="s">
        <v>499</v>
      </c>
      <c r="D169" s="58" t="s">
        <v>40</v>
      </c>
      <c r="E169" s="75">
        <f t="shared" si="2"/>
        <v>2.7024793388429753</v>
      </c>
      <c r="F169" s="75">
        <f t="shared" si="3"/>
        <v>0.56752066115702482</v>
      </c>
      <c r="G169" s="74">
        <v>3.27</v>
      </c>
      <c r="H169" s="76" t="s">
        <v>542</v>
      </c>
      <c r="I169" s="58" t="s">
        <v>441</v>
      </c>
    </row>
    <row r="170" spans="1:10" x14ac:dyDescent="0.3">
      <c r="A170" s="80" t="s">
        <v>325</v>
      </c>
      <c r="B170" s="59" t="s">
        <v>398</v>
      </c>
      <c r="C170" s="58" t="s">
        <v>500</v>
      </c>
      <c r="D170" s="58" t="s">
        <v>41</v>
      </c>
      <c r="E170" s="75">
        <f t="shared" si="2"/>
        <v>19.206611570247933</v>
      </c>
      <c r="F170" s="75">
        <f t="shared" si="3"/>
        <v>4.0333884297520655</v>
      </c>
      <c r="G170" s="74">
        <v>23.24</v>
      </c>
      <c r="H170" s="76" t="s">
        <v>527</v>
      </c>
      <c r="I170" s="58" t="s">
        <v>425</v>
      </c>
    </row>
    <row r="171" spans="1:10" x14ac:dyDescent="0.3">
      <c r="A171" s="80" t="s">
        <v>325</v>
      </c>
      <c r="B171" s="57" t="s">
        <v>399</v>
      </c>
      <c r="C171" s="58" t="s">
        <v>501</v>
      </c>
      <c r="D171" s="58" t="s">
        <v>41</v>
      </c>
      <c r="E171" s="75">
        <f t="shared" si="2"/>
        <v>4.1818181818181817</v>
      </c>
      <c r="F171" s="75">
        <f t="shared" si="3"/>
        <v>0.87818181818181806</v>
      </c>
      <c r="G171" s="74">
        <v>5.0599999999999996</v>
      </c>
      <c r="H171" s="76" t="s">
        <v>527</v>
      </c>
      <c r="I171" s="81" t="s">
        <v>425</v>
      </c>
      <c r="J171" s="4"/>
    </row>
    <row r="172" spans="1:10" x14ac:dyDescent="0.3">
      <c r="A172" s="80" t="s">
        <v>326</v>
      </c>
      <c r="B172" s="59" t="s">
        <v>400</v>
      </c>
      <c r="C172" s="58" t="s">
        <v>502</v>
      </c>
      <c r="D172" s="58" t="s">
        <v>41</v>
      </c>
      <c r="E172" s="75">
        <f>+G172/1.04</f>
        <v>75.336538461538453</v>
      </c>
      <c r="F172" s="75">
        <f>+E172*0.04</f>
        <v>3.013461538461538</v>
      </c>
      <c r="G172" s="75">
        <v>78.349999999999994</v>
      </c>
      <c r="H172" s="76" t="s">
        <v>539</v>
      </c>
      <c r="I172" s="81" t="s">
        <v>437</v>
      </c>
      <c r="J172" s="4"/>
    </row>
    <row r="173" spans="1:10" x14ac:dyDescent="0.3">
      <c r="A173" s="80" t="s">
        <v>327</v>
      </c>
      <c r="B173" s="57" t="s">
        <v>401</v>
      </c>
      <c r="C173" s="58" t="s">
        <v>503</v>
      </c>
      <c r="D173" s="58" t="s">
        <v>41</v>
      </c>
      <c r="E173" s="75">
        <f t="shared" si="2"/>
        <v>11</v>
      </c>
      <c r="F173" s="75">
        <f t="shared" si="3"/>
        <v>2.31</v>
      </c>
      <c r="G173" s="75">
        <v>13.31</v>
      </c>
      <c r="H173" s="77" t="s">
        <v>52</v>
      </c>
      <c r="I173" s="81" t="s">
        <v>17</v>
      </c>
      <c r="J173" s="4"/>
    </row>
    <row r="174" spans="1:10" x14ac:dyDescent="0.3">
      <c r="A174" s="80" t="s">
        <v>327</v>
      </c>
      <c r="B174" s="59" t="s">
        <v>402</v>
      </c>
      <c r="C174" s="58" t="s">
        <v>504</v>
      </c>
      <c r="D174" s="58" t="s">
        <v>41</v>
      </c>
      <c r="E174" s="75">
        <f t="shared" si="2"/>
        <v>8.2561983471074392</v>
      </c>
      <c r="F174" s="75">
        <f t="shared" si="3"/>
        <v>1.7338016528925622</v>
      </c>
      <c r="G174" s="75">
        <v>9.99</v>
      </c>
      <c r="H174" s="77" t="s">
        <v>52</v>
      </c>
      <c r="I174" s="58" t="s">
        <v>17</v>
      </c>
      <c r="J174" s="4"/>
    </row>
    <row r="175" spans="1:10" x14ac:dyDescent="0.3">
      <c r="A175" s="80" t="s">
        <v>327</v>
      </c>
      <c r="B175" s="57" t="s">
        <v>403</v>
      </c>
      <c r="C175" s="58" t="s">
        <v>505</v>
      </c>
      <c r="D175" s="58" t="s">
        <v>41</v>
      </c>
      <c r="E175" s="75">
        <f t="shared" si="2"/>
        <v>2.9008264462809916</v>
      </c>
      <c r="F175" s="75">
        <f t="shared" si="3"/>
        <v>0.60917355371900817</v>
      </c>
      <c r="G175" s="75">
        <v>3.51</v>
      </c>
      <c r="H175" s="77" t="s">
        <v>52</v>
      </c>
      <c r="I175" s="81" t="s">
        <v>17</v>
      </c>
      <c r="J175" s="4"/>
    </row>
    <row r="176" spans="1:10" x14ac:dyDescent="0.3">
      <c r="A176" s="80" t="s">
        <v>328</v>
      </c>
      <c r="B176" s="59" t="s">
        <v>404</v>
      </c>
      <c r="C176" s="58" t="s">
        <v>506</v>
      </c>
      <c r="D176" s="58" t="s">
        <v>41</v>
      </c>
      <c r="E176" s="75">
        <f t="shared" si="2"/>
        <v>9.7520661157024797</v>
      </c>
      <c r="F176" s="75">
        <f t="shared" si="3"/>
        <v>2.0479338842975205</v>
      </c>
      <c r="G176" s="74">
        <v>11.8</v>
      </c>
      <c r="H176" s="77" t="s">
        <v>65</v>
      </c>
      <c r="I176" s="81" t="s">
        <v>431</v>
      </c>
      <c r="J176" s="4"/>
    </row>
    <row r="177" spans="1:10" x14ac:dyDescent="0.3">
      <c r="A177" s="80" t="s">
        <v>329</v>
      </c>
      <c r="B177" s="57" t="s">
        <v>405</v>
      </c>
      <c r="C177" s="58" t="s">
        <v>507</v>
      </c>
      <c r="D177" s="58" t="s">
        <v>41</v>
      </c>
      <c r="E177" s="75">
        <f t="shared" si="2"/>
        <v>4.123966942148761</v>
      </c>
      <c r="F177" s="75">
        <f t="shared" si="3"/>
        <v>0.86603305785123974</v>
      </c>
      <c r="G177" s="75">
        <v>4.99</v>
      </c>
      <c r="H177" s="76" t="s">
        <v>50</v>
      </c>
      <c r="I177" s="58" t="s">
        <v>440</v>
      </c>
      <c r="J177" s="4"/>
    </row>
    <row r="178" spans="1:10" x14ac:dyDescent="0.3">
      <c r="A178" s="80" t="s">
        <v>330</v>
      </c>
      <c r="B178" s="59" t="s">
        <v>406</v>
      </c>
      <c r="C178" s="58" t="s">
        <v>508</v>
      </c>
      <c r="D178" s="58" t="s">
        <v>41</v>
      </c>
      <c r="E178" s="75">
        <f>+G178/1.04</f>
        <v>74.057692307692307</v>
      </c>
      <c r="F178" s="75">
        <f>+E178*0.04</f>
        <v>2.9623076923076925</v>
      </c>
      <c r="G178" s="74">
        <v>77.02</v>
      </c>
      <c r="H178" s="76" t="s">
        <v>539</v>
      </c>
      <c r="I178" s="60" t="s">
        <v>437</v>
      </c>
      <c r="J178" s="4"/>
    </row>
    <row r="179" spans="1:10" x14ac:dyDescent="0.3">
      <c r="A179" s="80" t="s">
        <v>331</v>
      </c>
      <c r="B179" s="57" t="s">
        <v>407</v>
      </c>
      <c r="C179" s="58" t="s">
        <v>509</v>
      </c>
      <c r="D179" s="58" t="s">
        <v>41</v>
      </c>
      <c r="E179" s="75">
        <f t="shared" si="2"/>
        <v>30</v>
      </c>
      <c r="F179" s="75">
        <f t="shared" si="3"/>
        <v>6.3</v>
      </c>
      <c r="G179" s="75">
        <v>36.299999999999997</v>
      </c>
      <c r="H179" s="76" t="s">
        <v>50</v>
      </c>
      <c r="I179" s="58" t="s">
        <v>440</v>
      </c>
      <c r="J179" s="4"/>
    </row>
    <row r="180" spans="1:10" x14ac:dyDescent="0.3">
      <c r="A180" s="80" t="s">
        <v>331</v>
      </c>
      <c r="B180" s="59" t="s">
        <v>408</v>
      </c>
      <c r="C180" s="58" t="s">
        <v>510</v>
      </c>
      <c r="D180" s="58" t="s">
        <v>41</v>
      </c>
      <c r="E180" s="75">
        <f t="shared" ref="E180:E195" si="6">+G180/1.21</f>
        <v>31.619834710743802</v>
      </c>
      <c r="F180" s="75">
        <f t="shared" ref="F180:F195" si="7">+E180*0.21</f>
        <v>6.6401652892561982</v>
      </c>
      <c r="G180" s="74">
        <v>38.26</v>
      </c>
      <c r="H180" s="76" t="s">
        <v>543</v>
      </c>
      <c r="I180" s="81" t="s">
        <v>442</v>
      </c>
      <c r="J180" s="4"/>
    </row>
    <row r="181" spans="1:10" x14ac:dyDescent="0.3">
      <c r="A181" s="80" t="s">
        <v>331</v>
      </c>
      <c r="B181" s="57" t="s">
        <v>409</v>
      </c>
      <c r="C181" s="58" t="s">
        <v>511</v>
      </c>
      <c r="D181" s="58" t="s">
        <v>41</v>
      </c>
      <c r="E181" s="75">
        <f t="shared" si="6"/>
        <v>4.6280991735537187</v>
      </c>
      <c r="F181" s="75">
        <f t="shared" si="7"/>
        <v>0.97190082644628084</v>
      </c>
      <c r="G181" s="75">
        <v>5.6</v>
      </c>
      <c r="H181" s="76" t="s">
        <v>147</v>
      </c>
      <c r="I181" s="58" t="s">
        <v>26</v>
      </c>
      <c r="J181" s="4"/>
    </row>
    <row r="182" spans="1:10" x14ac:dyDescent="0.3">
      <c r="A182" s="80" t="s">
        <v>332</v>
      </c>
      <c r="B182" s="59" t="s">
        <v>410</v>
      </c>
      <c r="C182" s="58" t="s">
        <v>512</v>
      </c>
      <c r="D182" s="58" t="s">
        <v>41</v>
      </c>
      <c r="E182" s="75">
        <f t="shared" si="6"/>
        <v>60.363636363636374</v>
      </c>
      <c r="F182" s="75">
        <f t="shared" si="7"/>
        <v>12.676363636363638</v>
      </c>
      <c r="G182" s="74">
        <v>73.040000000000006</v>
      </c>
      <c r="H182" s="76" t="s">
        <v>66</v>
      </c>
      <c r="I182" s="32" t="s">
        <v>443</v>
      </c>
      <c r="J182" s="4"/>
    </row>
    <row r="183" spans="1:10" x14ac:dyDescent="0.3">
      <c r="A183" s="80" t="s">
        <v>332</v>
      </c>
      <c r="B183" s="57" t="s">
        <v>411</v>
      </c>
      <c r="C183" s="58" t="s">
        <v>513</v>
      </c>
      <c r="D183" s="58" t="s">
        <v>41</v>
      </c>
      <c r="E183" s="75">
        <f t="shared" si="6"/>
        <v>18.512396694214875</v>
      </c>
      <c r="F183" s="75">
        <f t="shared" si="7"/>
        <v>3.8876033057851234</v>
      </c>
      <c r="G183" s="74">
        <v>22.4</v>
      </c>
      <c r="H183" s="76" t="s">
        <v>544</v>
      </c>
      <c r="I183" s="32" t="s">
        <v>444</v>
      </c>
      <c r="J183" s="4"/>
    </row>
    <row r="184" spans="1:10" x14ac:dyDescent="0.3">
      <c r="A184" s="80" t="s">
        <v>333</v>
      </c>
      <c r="B184" s="59" t="s">
        <v>412</v>
      </c>
      <c r="C184" s="58" t="s">
        <v>514</v>
      </c>
      <c r="D184" s="58" t="s">
        <v>41</v>
      </c>
      <c r="E184" s="75">
        <f>+G184/1.1</f>
        <v>45.9</v>
      </c>
      <c r="F184" s="75">
        <f>+E184*0.1</f>
        <v>4.59</v>
      </c>
      <c r="G184" s="74">
        <v>50.49</v>
      </c>
      <c r="H184" s="76" t="s">
        <v>60</v>
      </c>
      <c r="I184" s="32" t="s">
        <v>21</v>
      </c>
      <c r="J184" s="4"/>
    </row>
    <row r="185" spans="1:10" x14ac:dyDescent="0.3">
      <c r="A185" s="80" t="s">
        <v>334</v>
      </c>
      <c r="B185" s="57" t="s">
        <v>413</v>
      </c>
      <c r="C185" s="58" t="s">
        <v>515</v>
      </c>
      <c r="D185" s="58" t="s">
        <v>41</v>
      </c>
      <c r="E185" s="75">
        <f t="shared" si="6"/>
        <v>37.553719008264459</v>
      </c>
      <c r="F185" s="75">
        <f t="shared" si="7"/>
        <v>7.8862809917355357</v>
      </c>
      <c r="G185" s="74">
        <v>45.44</v>
      </c>
      <c r="H185" s="76" t="s">
        <v>545</v>
      </c>
      <c r="I185" s="32" t="s">
        <v>445</v>
      </c>
      <c r="J185" s="4"/>
    </row>
    <row r="186" spans="1:10" x14ac:dyDescent="0.3">
      <c r="A186" s="80" t="s">
        <v>335</v>
      </c>
      <c r="B186" s="59" t="s">
        <v>414</v>
      </c>
      <c r="C186" s="58" t="s">
        <v>516</v>
      </c>
      <c r="D186" s="58" t="s">
        <v>41</v>
      </c>
      <c r="E186" s="75">
        <f>+G186/1.04</f>
        <v>73.192307692307693</v>
      </c>
      <c r="F186" s="75">
        <f>+E186*0.04</f>
        <v>2.9276923076923076</v>
      </c>
      <c r="G186" s="74">
        <v>76.12</v>
      </c>
      <c r="H186" s="76" t="s">
        <v>539</v>
      </c>
      <c r="I186" s="32" t="s">
        <v>437</v>
      </c>
      <c r="J186" s="4"/>
    </row>
    <row r="187" spans="1:10" x14ac:dyDescent="0.3">
      <c r="A187" s="80" t="s">
        <v>336</v>
      </c>
      <c r="B187" s="57" t="s">
        <v>415</v>
      </c>
      <c r="C187" s="58" t="s">
        <v>517</v>
      </c>
      <c r="D187" s="58" t="s">
        <v>41</v>
      </c>
      <c r="E187" s="75">
        <f t="shared" si="6"/>
        <v>41.809917355371908</v>
      </c>
      <c r="F187" s="75">
        <f t="shared" si="7"/>
        <v>8.7800826446281004</v>
      </c>
      <c r="G187" s="74">
        <v>50.59</v>
      </c>
      <c r="H187" s="77" t="s">
        <v>65</v>
      </c>
      <c r="I187" s="32" t="s">
        <v>431</v>
      </c>
      <c r="J187" s="4"/>
    </row>
    <row r="188" spans="1:10" x14ac:dyDescent="0.3">
      <c r="A188" s="80" t="s">
        <v>337</v>
      </c>
      <c r="B188" s="59" t="s">
        <v>416</v>
      </c>
      <c r="C188" s="58" t="s">
        <v>518</v>
      </c>
      <c r="D188" s="58" t="s">
        <v>41</v>
      </c>
      <c r="E188" s="75">
        <f t="shared" si="6"/>
        <v>1.7107438016528924</v>
      </c>
      <c r="F188" s="75">
        <f t="shared" si="7"/>
        <v>0.35925619834710737</v>
      </c>
      <c r="G188" s="75">
        <v>2.0699999999999998</v>
      </c>
      <c r="H188" s="76" t="s">
        <v>147</v>
      </c>
      <c r="I188" s="32" t="s">
        <v>26</v>
      </c>
      <c r="J188" s="4"/>
    </row>
    <row r="189" spans="1:10" x14ac:dyDescent="0.3">
      <c r="A189" s="80" t="s">
        <v>338</v>
      </c>
      <c r="B189" s="57" t="s">
        <v>417</v>
      </c>
      <c r="C189" s="58" t="s">
        <v>519</v>
      </c>
      <c r="D189" s="58" t="s">
        <v>40</v>
      </c>
      <c r="E189" s="75">
        <f t="shared" si="6"/>
        <v>12.942148760330578</v>
      </c>
      <c r="F189" s="75">
        <f t="shared" si="7"/>
        <v>2.7178512396694212</v>
      </c>
      <c r="G189" s="74">
        <v>15.66</v>
      </c>
      <c r="H189" s="76" t="s">
        <v>542</v>
      </c>
      <c r="I189" s="32" t="s">
        <v>441</v>
      </c>
      <c r="J189" s="4"/>
    </row>
    <row r="190" spans="1:10" x14ac:dyDescent="0.3">
      <c r="A190" s="80" t="s">
        <v>338</v>
      </c>
      <c r="B190" s="59" t="s">
        <v>418</v>
      </c>
      <c r="C190" s="58" t="s">
        <v>520</v>
      </c>
      <c r="D190" s="58" t="s">
        <v>40</v>
      </c>
      <c r="E190" s="75">
        <f t="shared" si="6"/>
        <v>0.82644628099173556</v>
      </c>
      <c r="F190" s="75">
        <f t="shared" si="7"/>
        <v>0.17355371900826447</v>
      </c>
      <c r="G190" s="75">
        <v>1</v>
      </c>
      <c r="H190" s="76" t="s">
        <v>529</v>
      </c>
      <c r="I190" s="32" t="s">
        <v>427</v>
      </c>
      <c r="J190" s="4"/>
    </row>
    <row r="191" spans="1:10" x14ac:dyDescent="0.3">
      <c r="A191" s="80" t="s">
        <v>339</v>
      </c>
      <c r="B191" s="57" t="s">
        <v>419</v>
      </c>
      <c r="C191" s="58" t="s">
        <v>521</v>
      </c>
      <c r="D191" s="58" t="s">
        <v>41</v>
      </c>
      <c r="E191" s="75">
        <f>+G191/1.1</f>
        <v>45.9</v>
      </c>
      <c r="F191" s="75">
        <f>+E191*0.1</f>
        <v>4.59</v>
      </c>
      <c r="G191" s="75">
        <v>50.49</v>
      </c>
      <c r="H191" s="76" t="s">
        <v>60</v>
      </c>
      <c r="I191" s="32" t="s">
        <v>21</v>
      </c>
      <c r="J191" s="4"/>
    </row>
    <row r="192" spans="1:10" x14ac:dyDescent="0.3">
      <c r="A192" s="80" t="s">
        <v>339</v>
      </c>
      <c r="B192" s="59" t="s">
        <v>420</v>
      </c>
      <c r="C192" s="58" t="s">
        <v>522</v>
      </c>
      <c r="D192" s="58" t="s">
        <v>41</v>
      </c>
      <c r="E192" s="75">
        <f t="shared" si="6"/>
        <v>65.991735537190081</v>
      </c>
      <c r="F192" s="75">
        <f t="shared" si="7"/>
        <v>13.858264462809917</v>
      </c>
      <c r="G192" s="75">
        <v>79.849999999999994</v>
      </c>
      <c r="H192" s="76" t="s">
        <v>156</v>
      </c>
      <c r="I192" s="32" t="s">
        <v>173</v>
      </c>
      <c r="J192" s="4"/>
    </row>
    <row r="193" spans="1:10" x14ac:dyDescent="0.3">
      <c r="A193" s="80" t="s">
        <v>340</v>
      </c>
      <c r="B193" s="57" t="s">
        <v>421</v>
      </c>
      <c r="C193" s="58" t="s">
        <v>523</v>
      </c>
      <c r="D193" s="58" t="s">
        <v>41</v>
      </c>
      <c r="E193" s="75">
        <f>+G193/1.04</f>
        <v>74.615384615384613</v>
      </c>
      <c r="F193" s="75">
        <f>+E193*0.04</f>
        <v>2.9846153846153847</v>
      </c>
      <c r="G193" s="74">
        <v>77.599999999999994</v>
      </c>
      <c r="H193" s="76" t="s">
        <v>539</v>
      </c>
      <c r="I193" s="32" t="s">
        <v>437</v>
      </c>
      <c r="J193" s="4"/>
    </row>
    <row r="194" spans="1:10" x14ac:dyDescent="0.3">
      <c r="A194" s="80" t="s">
        <v>341</v>
      </c>
      <c r="B194" s="59" t="s">
        <v>422</v>
      </c>
      <c r="C194" s="58" t="s">
        <v>524</v>
      </c>
      <c r="D194" s="58" t="s">
        <v>41</v>
      </c>
      <c r="E194" s="75">
        <f t="shared" si="6"/>
        <v>63.809917355371894</v>
      </c>
      <c r="F194" s="75">
        <f t="shared" si="7"/>
        <v>13.400082644628098</v>
      </c>
      <c r="G194" s="74">
        <v>77.209999999999994</v>
      </c>
      <c r="H194" s="77" t="s">
        <v>52</v>
      </c>
      <c r="I194" s="32" t="s">
        <v>17</v>
      </c>
      <c r="J194" s="4"/>
    </row>
    <row r="195" spans="1:10" s="8" customFormat="1" x14ac:dyDescent="0.3">
      <c r="A195" s="80" t="s">
        <v>341</v>
      </c>
      <c r="B195" s="57" t="s">
        <v>423</v>
      </c>
      <c r="C195" s="58" t="s">
        <v>525</v>
      </c>
      <c r="D195" s="58" t="s">
        <v>41</v>
      </c>
      <c r="E195" s="75">
        <f t="shared" si="6"/>
        <v>16.033057851239668</v>
      </c>
      <c r="F195" s="75">
        <f t="shared" si="7"/>
        <v>3.3669421487603302</v>
      </c>
      <c r="G195" s="74">
        <v>19.399999999999999</v>
      </c>
      <c r="H195" s="77" t="s">
        <v>65</v>
      </c>
      <c r="I195" s="58" t="s">
        <v>431</v>
      </c>
    </row>
    <row r="196" spans="1:10" s="8" customFormat="1" x14ac:dyDescent="0.3">
      <c r="A196" s="80" t="s">
        <v>342</v>
      </c>
      <c r="B196" s="59" t="s">
        <v>424</v>
      </c>
      <c r="C196" s="58" t="s">
        <v>526</v>
      </c>
      <c r="D196" s="58" t="s">
        <v>41</v>
      </c>
      <c r="E196" s="75">
        <f>+G196/1.04</f>
        <v>17.971153846153847</v>
      </c>
      <c r="F196" s="75">
        <f>+E196*0.04</f>
        <v>0.71884615384615391</v>
      </c>
      <c r="G196" s="74">
        <v>18.690000000000001</v>
      </c>
      <c r="H196" s="76" t="s">
        <v>539</v>
      </c>
      <c r="I196" s="32" t="s">
        <v>437</v>
      </c>
    </row>
    <row r="197" spans="1:10" x14ac:dyDescent="0.3">
      <c r="A197" s="80"/>
      <c r="B197" s="57"/>
      <c r="C197" s="58"/>
      <c r="D197" s="58"/>
      <c r="E197" s="74"/>
      <c r="F197" s="75"/>
      <c r="G197" s="74"/>
      <c r="H197" s="76"/>
      <c r="I197" s="32"/>
      <c r="J197" s="4"/>
    </row>
    <row r="198" spans="1:10" x14ac:dyDescent="0.3">
      <c r="A198" s="63"/>
      <c r="B198" s="57"/>
      <c r="C198" s="58"/>
      <c r="D198" s="58"/>
      <c r="E198" s="74"/>
      <c r="F198" s="75"/>
      <c r="G198" s="74"/>
      <c r="H198" s="76"/>
      <c r="I198" s="32"/>
      <c r="J198" s="4"/>
    </row>
    <row r="199" spans="1:10" x14ac:dyDescent="0.3">
      <c r="A199" s="63"/>
      <c r="B199" s="57"/>
      <c r="C199" s="58"/>
      <c r="D199" s="58"/>
      <c r="E199" s="74"/>
      <c r="F199" s="75"/>
      <c r="G199" s="74"/>
      <c r="H199" s="76"/>
      <c r="I199" s="32"/>
      <c r="J199" s="4"/>
    </row>
    <row r="200" spans="1:10" s="8" customFormat="1" x14ac:dyDescent="0.3">
      <c r="A200" s="63"/>
      <c r="B200" s="57"/>
      <c r="C200" s="58"/>
      <c r="D200" s="58"/>
      <c r="E200" s="74"/>
      <c r="F200" s="75"/>
      <c r="G200" s="74"/>
      <c r="H200" s="76"/>
      <c r="I200" s="32"/>
    </row>
    <row r="201" spans="1:10" x14ac:dyDescent="0.3">
      <c r="A201" s="63"/>
      <c r="B201" s="57"/>
      <c r="C201" s="58"/>
      <c r="D201" s="58"/>
      <c r="E201" s="74"/>
      <c r="F201" s="75"/>
      <c r="G201" s="74"/>
      <c r="H201" s="76"/>
      <c r="I201" s="32"/>
      <c r="J201" s="4"/>
    </row>
    <row r="202" spans="1:10" s="5" customFormat="1" x14ac:dyDescent="0.3">
      <c r="A202" s="63"/>
      <c r="B202" s="57"/>
      <c r="C202" s="58"/>
      <c r="D202" s="58"/>
      <c r="E202" s="74"/>
      <c r="F202" s="75"/>
      <c r="G202" s="74"/>
      <c r="H202" s="76"/>
      <c r="I202" s="32"/>
    </row>
    <row r="203" spans="1:10" x14ac:dyDescent="0.3">
      <c r="A203" s="63"/>
      <c r="B203" s="57"/>
      <c r="C203" s="58"/>
      <c r="D203" s="58"/>
      <c r="E203" s="74"/>
      <c r="F203" s="75"/>
      <c r="G203" s="74"/>
      <c r="H203" s="76"/>
      <c r="I203" s="32"/>
      <c r="J203" s="4"/>
    </row>
    <row r="204" spans="1:10" x14ac:dyDescent="0.3">
      <c r="A204" s="63"/>
      <c r="B204" s="57"/>
      <c r="C204" s="58"/>
      <c r="D204" s="58"/>
      <c r="E204" s="74"/>
      <c r="F204" s="75"/>
      <c r="G204" s="74"/>
      <c r="H204" s="76"/>
      <c r="I204" s="32"/>
      <c r="J204" s="4"/>
    </row>
    <row r="205" spans="1:10" x14ac:dyDescent="0.3">
      <c r="A205" s="63"/>
      <c r="B205" s="57"/>
      <c r="C205" s="58"/>
      <c r="D205" s="58"/>
      <c r="E205" s="74"/>
      <c r="F205" s="75"/>
      <c r="G205" s="74"/>
      <c r="H205" s="76"/>
      <c r="I205" s="32"/>
      <c r="J205" s="4"/>
    </row>
    <row r="206" spans="1:10" x14ac:dyDescent="0.3">
      <c r="A206" s="63"/>
      <c r="B206" s="57"/>
      <c r="C206" s="58"/>
      <c r="D206" s="58"/>
      <c r="E206" s="74"/>
      <c r="F206" s="75"/>
      <c r="G206" s="74"/>
      <c r="H206" s="76"/>
      <c r="I206" s="32"/>
      <c r="J206" s="4"/>
    </row>
    <row r="207" spans="1:10" x14ac:dyDescent="0.3">
      <c r="A207" s="63"/>
      <c r="B207" s="57"/>
      <c r="C207" s="58"/>
      <c r="D207" s="58"/>
      <c r="E207" s="74"/>
      <c r="F207" s="75"/>
      <c r="G207" s="74"/>
      <c r="H207" s="76"/>
      <c r="I207" s="32"/>
      <c r="J207" s="4"/>
    </row>
    <row r="208" spans="1:10" x14ac:dyDescent="0.3">
      <c r="A208" s="63"/>
      <c r="B208" s="57"/>
      <c r="C208" s="58"/>
      <c r="D208" s="58"/>
      <c r="E208" s="74"/>
      <c r="F208" s="75"/>
      <c r="G208" s="74"/>
      <c r="H208" s="76"/>
      <c r="I208" s="58"/>
      <c r="J208" s="4"/>
    </row>
    <row r="209" spans="1:10" x14ac:dyDescent="0.3">
      <c r="A209" s="63"/>
      <c r="B209" s="57"/>
      <c r="C209" s="58"/>
      <c r="D209" s="58"/>
      <c r="E209" s="74"/>
      <c r="F209" s="75"/>
      <c r="G209" s="74"/>
      <c r="H209" s="76"/>
      <c r="I209" s="32"/>
      <c r="J209" s="4"/>
    </row>
    <row r="210" spans="1:10" x14ac:dyDescent="0.3">
      <c r="A210" s="63"/>
      <c r="B210" s="57"/>
      <c r="C210" s="58"/>
      <c r="D210" s="58"/>
      <c r="E210" s="74"/>
      <c r="F210" s="75"/>
      <c r="G210" s="74"/>
      <c r="H210" s="76"/>
      <c r="I210" s="32"/>
      <c r="J210" s="4"/>
    </row>
    <row r="211" spans="1:10" x14ac:dyDescent="0.3">
      <c r="A211" s="63"/>
      <c r="B211" s="57"/>
      <c r="C211" s="58"/>
      <c r="D211" s="58"/>
      <c r="E211" s="74"/>
      <c r="F211" s="75"/>
      <c r="G211" s="74"/>
      <c r="H211" s="76"/>
      <c r="I211" s="32"/>
      <c r="J211" s="4"/>
    </row>
    <row r="212" spans="1:10" x14ac:dyDescent="0.3">
      <c r="A212" s="63"/>
      <c r="B212" s="57"/>
      <c r="C212" s="58"/>
      <c r="D212" s="58"/>
      <c r="E212" s="74"/>
      <c r="F212" s="75"/>
      <c r="G212" s="74"/>
      <c r="H212" s="76"/>
      <c r="I212" s="32"/>
      <c r="J212" s="4"/>
    </row>
    <row r="213" spans="1:10" x14ac:dyDescent="0.3">
      <c r="A213" s="63"/>
      <c r="B213" s="57"/>
      <c r="C213" s="58"/>
      <c r="D213" s="58"/>
      <c r="E213" s="74"/>
      <c r="F213" s="75"/>
      <c r="G213" s="74"/>
      <c r="H213" s="76"/>
      <c r="I213" s="32"/>
      <c r="J213" s="4"/>
    </row>
    <row r="214" spans="1:10" x14ac:dyDescent="0.3">
      <c r="A214" s="63"/>
      <c r="B214" s="57"/>
      <c r="C214" s="58"/>
      <c r="D214" s="58"/>
      <c r="E214" s="74"/>
      <c r="F214" s="75"/>
      <c r="G214" s="74"/>
      <c r="H214" s="76"/>
      <c r="I214" s="32"/>
      <c r="J214" s="4"/>
    </row>
    <row r="215" spans="1:10" x14ac:dyDescent="0.3">
      <c r="A215" s="63"/>
      <c r="B215" s="57"/>
      <c r="C215" s="58"/>
      <c r="D215" s="58"/>
      <c r="E215" s="74"/>
      <c r="F215" s="75"/>
      <c r="G215" s="74"/>
      <c r="H215" s="76"/>
      <c r="I215" s="32"/>
      <c r="J215" s="4"/>
    </row>
    <row r="216" spans="1:10" x14ac:dyDescent="0.3">
      <c r="A216" s="63"/>
      <c r="B216" s="57"/>
      <c r="C216" s="58"/>
      <c r="D216" s="58"/>
      <c r="E216" s="74"/>
      <c r="F216" s="75"/>
      <c r="G216" s="74"/>
      <c r="H216" s="76"/>
      <c r="I216" s="32"/>
      <c r="J216" s="4"/>
    </row>
    <row r="217" spans="1:10" x14ac:dyDescent="0.3">
      <c r="A217" s="63"/>
      <c r="B217" s="57"/>
      <c r="C217" s="58"/>
      <c r="D217" s="58"/>
      <c r="E217" s="74"/>
      <c r="F217" s="75"/>
      <c r="G217" s="74"/>
      <c r="H217" s="76"/>
      <c r="I217" s="32"/>
      <c r="J217" s="4"/>
    </row>
    <row r="218" spans="1:10" s="8" customFormat="1" x14ac:dyDescent="0.3">
      <c r="A218" s="63"/>
      <c r="B218" s="57"/>
      <c r="C218" s="58"/>
      <c r="D218" s="58"/>
      <c r="E218" s="74"/>
      <c r="F218" s="75"/>
      <c r="G218" s="74"/>
      <c r="H218" s="76"/>
      <c r="I218" s="32"/>
    </row>
    <row r="219" spans="1:10" x14ac:dyDescent="0.3">
      <c r="A219" s="63"/>
      <c r="B219" s="57"/>
      <c r="C219" s="58"/>
      <c r="D219" s="58"/>
      <c r="E219" s="74"/>
      <c r="F219" s="75"/>
      <c r="G219" s="74"/>
      <c r="H219" s="76"/>
      <c r="I219" s="58"/>
      <c r="J219" s="4"/>
    </row>
    <row r="220" spans="1:10" x14ac:dyDescent="0.3">
      <c r="A220" s="63"/>
      <c r="B220" s="57"/>
      <c r="C220" s="58"/>
      <c r="D220" s="58"/>
      <c r="E220" s="74"/>
      <c r="F220" s="75"/>
      <c r="G220" s="74"/>
      <c r="H220" s="76"/>
      <c r="I220" s="32"/>
      <c r="J220" s="4"/>
    </row>
    <row r="221" spans="1:10" x14ac:dyDescent="0.3">
      <c r="A221" s="63"/>
      <c r="B221" s="57"/>
      <c r="C221" s="58"/>
      <c r="D221" s="58"/>
      <c r="E221" s="74"/>
      <c r="F221" s="75"/>
      <c r="G221" s="74"/>
      <c r="H221" s="76"/>
      <c r="I221" s="32"/>
      <c r="J221" s="4"/>
    </row>
    <row r="222" spans="1:10" x14ac:dyDescent="0.3">
      <c r="A222" s="63"/>
      <c r="B222" s="57"/>
      <c r="C222" s="58"/>
      <c r="D222" s="58"/>
      <c r="E222" s="74"/>
      <c r="F222" s="75"/>
      <c r="G222" s="74"/>
      <c r="H222" s="76"/>
      <c r="I222" s="32"/>
      <c r="J222" s="4"/>
    </row>
    <row r="223" spans="1:10" x14ac:dyDescent="0.3">
      <c r="A223" s="63"/>
      <c r="B223" s="57"/>
      <c r="C223" s="58"/>
      <c r="D223" s="58"/>
      <c r="E223" s="74"/>
      <c r="F223" s="75"/>
      <c r="G223" s="74"/>
      <c r="H223" s="76"/>
      <c r="I223" s="32"/>
      <c r="J223" s="4"/>
    </row>
    <row r="224" spans="1:10" x14ac:dyDescent="0.3">
      <c r="A224" s="63"/>
      <c r="B224" s="57"/>
      <c r="C224" s="58"/>
      <c r="D224" s="58"/>
      <c r="E224" s="74"/>
      <c r="F224" s="75"/>
      <c r="G224" s="74"/>
      <c r="H224" s="76"/>
      <c r="I224" s="32"/>
      <c r="J224" s="4"/>
    </row>
    <row r="225" spans="1:10" x14ac:dyDescent="0.3">
      <c r="A225" s="63"/>
      <c r="B225" s="57"/>
      <c r="C225" s="58"/>
      <c r="D225" s="58"/>
      <c r="E225" s="74"/>
      <c r="F225" s="75"/>
      <c r="G225" s="74"/>
      <c r="H225" s="76"/>
      <c r="I225" s="32"/>
      <c r="J225" s="4"/>
    </row>
    <row r="226" spans="1:10" x14ac:dyDescent="0.3">
      <c r="A226" s="63"/>
      <c r="B226" s="57"/>
      <c r="C226" s="58"/>
      <c r="D226" s="58"/>
      <c r="E226" s="74"/>
      <c r="F226" s="75"/>
      <c r="G226" s="74"/>
      <c r="H226" s="76"/>
      <c r="I226" s="58"/>
      <c r="J226" s="4"/>
    </row>
    <row r="227" spans="1:10" x14ac:dyDescent="0.3">
      <c r="A227" s="63"/>
      <c r="B227" s="57"/>
      <c r="C227" s="58"/>
      <c r="D227" s="58"/>
      <c r="E227" s="74"/>
      <c r="F227" s="75"/>
      <c r="G227" s="74"/>
      <c r="H227" s="76"/>
      <c r="I227" s="32"/>
      <c r="J227" s="4"/>
    </row>
    <row r="228" spans="1:10" x14ac:dyDescent="0.3">
      <c r="A228" s="63"/>
      <c r="B228" s="57"/>
      <c r="C228" s="58"/>
      <c r="D228" s="58"/>
      <c r="E228" s="74"/>
      <c r="F228" s="75"/>
      <c r="G228" s="74"/>
      <c r="H228" s="76"/>
      <c r="I228" s="32"/>
      <c r="J228" s="4"/>
    </row>
    <row r="229" spans="1:10" x14ac:dyDescent="0.3">
      <c r="A229" s="63"/>
      <c r="B229" s="57"/>
      <c r="C229" s="58"/>
      <c r="D229" s="58"/>
      <c r="E229" s="74"/>
      <c r="F229" s="75"/>
      <c r="G229" s="74"/>
      <c r="H229" s="76"/>
      <c r="I229" s="32"/>
      <c r="J229" s="4"/>
    </row>
    <row r="230" spans="1:10" x14ac:dyDescent="0.3">
      <c r="A230" s="56"/>
      <c r="B230" s="26"/>
      <c r="C230" s="35"/>
      <c r="D230" s="7"/>
      <c r="E230" s="22"/>
      <c r="F230" s="65"/>
      <c r="G230" s="23"/>
      <c r="H230" s="58"/>
      <c r="I230" s="32"/>
      <c r="J230" s="4"/>
    </row>
    <row r="231" spans="1:10" x14ac:dyDescent="0.3">
      <c r="A231" s="56"/>
      <c r="B231" s="26"/>
      <c r="C231" s="35"/>
      <c r="D231" s="7"/>
      <c r="E231" s="22"/>
      <c r="F231" s="22"/>
      <c r="G231" s="22"/>
      <c r="H231" s="2"/>
      <c r="I231" s="32"/>
      <c r="J231" s="4"/>
    </row>
    <row r="232" spans="1:10" x14ac:dyDescent="0.3">
      <c r="A232" s="56"/>
      <c r="B232" s="26"/>
      <c r="C232" s="35"/>
      <c r="D232" s="7"/>
      <c r="E232" s="22"/>
      <c r="F232" s="65"/>
      <c r="G232" s="22"/>
      <c r="H232" s="2"/>
      <c r="I232" s="32"/>
      <c r="J232" s="4"/>
    </row>
    <row r="233" spans="1:10" x14ac:dyDescent="0.3">
      <c r="A233" s="56"/>
      <c r="B233" s="26"/>
      <c r="C233" s="35"/>
      <c r="D233" s="7"/>
      <c r="E233" s="22"/>
      <c r="F233" s="65"/>
      <c r="G233" s="23"/>
      <c r="H233" s="2"/>
      <c r="I233" s="32"/>
      <c r="J233" s="4"/>
    </row>
    <row r="234" spans="1:10" x14ac:dyDescent="0.3">
      <c r="A234" s="56"/>
      <c r="B234" s="26"/>
      <c r="C234" s="35"/>
      <c r="D234" s="7"/>
      <c r="E234" s="22"/>
      <c r="F234" s="65"/>
      <c r="G234" s="23"/>
      <c r="H234" s="2"/>
      <c r="I234" s="32"/>
      <c r="J234" s="4"/>
    </row>
    <row r="235" spans="1:10" x14ac:dyDescent="0.3">
      <c r="A235" s="56"/>
      <c r="B235" s="26"/>
      <c r="C235" s="35"/>
      <c r="D235" s="7"/>
      <c r="E235" s="22"/>
      <c r="F235" s="65"/>
      <c r="G235" s="23"/>
      <c r="H235" s="2"/>
      <c r="I235" s="32"/>
      <c r="J235" s="4"/>
    </row>
    <row r="236" spans="1:10" x14ac:dyDescent="0.3">
      <c r="A236" s="56"/>
      <c r="B236" s="26"/>
      <c r="C236" s="35"/>
      <c r="D236" s="7"/>
      <c r="E236" s="22"/>
      <c r="F236" s="65"/>
      <c r="G236" s="23"/>
      <c r="H236" s="2"/>
      <c r="I236" s="32"/>
      <c r="J236" s="4"/>
    </row>
    <row r="237" spans="1:10" x14ac:dyDescent="0.3">
      <c r="A237" s="56"/>
      <c r="B237" s="26"/>
      <c r="C237" s="35"/>
      <c r="D237" s="7"/>
      <c r="E237" s="22"/>
      <c r="F237" s="65"/>
      <c r="G237" s="23"/>
      <c r="H237" s="2"/>
      <c r="I237" s="32"/>
      <c r="J237" s="4"/>
    </row>
    <row r="238" spans="1:10" x14ac:dyDescent="0.3">
      <c r="A238" s="56"/>
      <c r="B238" s="26"/>
      <c r="C238" s="35"/>
      <c r="D238" s="7"/>
      <c r="E238" s="22"/>
      <c r="F238" s="65"/>
      <c r="G238" s="23"/>
      <c r="H238" s="2"/>
      <c r="I238" s="32"/>
      <c r="J238" s="4"/>
    </row>
    <row r="239" spans="1:10" x14ac:dyDescent="0.3">
      <c r="A239" s="56"/>
      <c r="B239" s="26"/>
      <c r="C239" s="35"/>
      <c r="D239" s="7"/>
      <c r="E239" s="22"/>
      <c r="F239" s="65"/>
      <c r="G239" s="23"/>
      <c r="H239" s="2"/>
      <c r="I239" s="32"/>
      <c r="J239" s="4"/>
    </row>
    <row r="240" spans="1:10" x14ac:dyDescent="0.3">
      <c r="A240" s="56"/>
      <c r="B240" s="26"/>
      <c r="C240" s="35"/>
      <c r="D240" s="7"/>
      <c r="E240" s="22"/>
      <c r="F240" s="65"/>
      <c r="G240" s="23"/>
      <c r="H240" s="2"/>
      <c r="I240" s="32"/>
      <c r="J240" s="4"/>
    </row>
    <row r="241" spans="1:10" s="8" customFormat="1" x14ac:dyDescent="0.3">
      <c r="A241" s="56"/>
      <c r="B241" s="26"/>
      <c r="C241" s="35"/>
      <c r="D241" s="7"/>
      <c r="E241" s="22"/>
      <c r="F241" s="65"/>
      <c r="G241" s="23"/>
      <c r="H241" s="2"/>
      <c r="I241" s="32"/>
    </row>
    <row r="242" spans="1:10" x14ac:dyDescent="0.3">
      <c r="A242" s="56"/>
      <c r="B242" s="26"/>
      <c r="C242" s="35"/>
      <c r="D242" s="7"/>
      <c r="E242" s="22"/>
      <c r="F242" s="65"/>
      <c r="G242" s="23"/>
      <c r="H242" s="2"/>
      <c r="I242" s="32"/>
      <c r="J242" s="4"/>
    </row>
    <row r="243" spans="1:10" x14ac:dyDescent="0.3">
      <c r="A243" s="56"/>
      <c r="B243" s="26"/>
      <c r="C243" s="35"/>
      <c r="D243" s="7"/>
      <c r="E243" s="22"/>
      <c r="F243" s="65"/>
      <c r="G243" s="23"/>
      <c r="H243" s="2"/>
      <c r="I243" s="32"/>
      <c r="J243" s="4"/>
    </row>
    <row r="244" spans="1:10" x14ac:dyDescent="0.3">
      <c r="A244" s="56"/>
      <c r="B244" s="26"/>
      <c r="C244" s="35"/>
      <c r="D244" s="7"/>
      <c r="E244" s="22"/>
      <c r="F244" s="65"/>
      <c r="G244" s="23"/>
      <c r="H244" s="2"/>
      <c r="I244" s="32"/>
      <c r="J244" s="4"/>
    </row>
    <row r="245" spans="1:10" x14ac:dyDescent="0.3">
      <c r="A245" s="56"/>
      <c r="B245" s="26"/>
      <c r="C245" s="35"/>
      <c r="D245" s="7"/>
      <c r="E245" s="22"/>
      <c r="F245" s="65"/>
      <c r="G245" s="23"/>
      <c r="H245" s="2"/>
      <c r="I245" s="32"/>
      <c r="J245" s="4"/>
    </row>
    <row r="246" spans="1:10" x14ac:dyDescent="0.3">
      <c r="A246" s="56"/>
      <c r="B246" s="26"/>
      <c r="C246" s="35"/>
      <c r="D246" s="7"/>
      <c r="E246" s="22"/>
      <c r="F246" s="65"/>
      <c r="G246" s="23"/>
      <c r="H246" s="2"/>
      <c r="I246" s="32"/>
      <c r="J246" s="4"/>
    </row>
    <row r="247" spans="1:10" x14ac:dyDescent="0.3">
      <c r="A247" s="56"/>
      <c r="B247" s="26"/>
      <c r="C247" s="35"/>
      <c r="D247" s="7"/>
      <c r="E247" s="22"/>
      <c r="F247" s="65"/>
      <c r="G247" s="23"/>
      <c r="H247" s="2"/>
      <c r="I247" s="32"/>
      <c r="J247" s="4"/>
    </row>
    <row r="248" spans="1:10" x14ac:dyDescent="0.3">
      <c r="A248" s="56"/>
      <c r="B248" s="26"/>
      <c r="C248" s="35"/>
      <c r="D248" s="7"/>
      <c r="E248" s="22"/>
      <c r="F248" s="65"/>
      <c r="G248" s="23"/>
      <c r="H248" s="2"/>
      <c r="I248" s="32"/>
      <c r="J248" s="4"/>
    </row>
    <row r="249" spans="1:10" x14ac:dyDescent="0.3">
      <c r="A249" s="56"/>
      <c r="B249" s="26"/>
      <c r="C249" s="35"/>
      <c r="D249" s="7"/>
      <c r="E249" s="22"/>
      <c r="F249" s="65"/>
      <c r="G249" s="23"/>
      <c r="H249" s="2"/>
      <c r="I249" s="32"/>
      <c r="J249" s="4"/>
    </row>
    <row r="250" spans="1:10" x14ac:dyDescent="0.3">
      <c r="A250" s="56"/>
      <c r="B250" s="26"/>
      <c r="C250" s="35"/>
      <c r="D250" s="7"/>
      <c r="E250" s="22"/>
      <c r="F250" s="65"/>
      <c r="G250" s="23"/>
      <c r="H250" s="2"/>
      <c r="I250" s="32"/>
      <c r="J250" s="4"/>
    </row>
    <row r="251" spans="1:10" x14ac:dyDescent="0.3">
      <c r="A251" s="56"/>
      <c r="B251" s="26"/>
      <c r="C251" s="35"/>
      <c r="D251" s="7"/>
      <c r="E251" s="22"/>
      <c r="F251" s="65"/>
      <c r="G251" s="23"/>
      <c r="H251" s="2"/>
      <c r="I251" s="32"/>
      <c r="J251" s="4"/>
    </row>
    <row r="252" spans="1:10" x14ac:dyDescent="0.3">
      <c r="A252" s="56"/>
      <c r="B252" s="26"/>
      <c r="C252" s="35"/>
      <c r="D252" s="7"/>
      <c r="E252" s="22"/>
      <c r="F252" s="65"/>
      <c r="G252" s="23"/>
      <c r="H252" s="2"/>
      <c r="I252" s="32"/>
      <c r="J252" s="4"/>
    </row>
    <row r="253" spans="1:10" x14ac:dyDescent="0.3">
      <c r="A253" s="56"/>
      <c r="B253" s="26"/>
      <c r="C253" s="35"/>
      <c r="D253" s="7"/>
      <c r="E253" s="22"/>
      <c r="F253" s="65"/>
      <c r="G253" s="23"/>
      <c r="H253" s="2"/>
      <c r="I253" s="32"/>
    </row>
    <row r="254" spans="1:10" x14ac:dyDescent="0.3">
      <c r="A254" s="56"/>
      <c r="B254" s="26"/>
      <c r="C254" s="35"/>
      <c r="D254" s="7"/>
      <c r="E254" s="22"/>
      <c r="F254" s="65"/>
      <c r="G254" s="23"/>
      <c r="H254" s="2"/>
      <c r="I254" s="32"/>
    </row>
    <row r="255" spans="1:10" x14ac:dyDescent="0.3">
      <c r="A255" s="56"/>
      <c r="B255" s="26"/>
      <c r="C255" s="35"/>
      <c r="D255" s="7"/>
      <c r="E255" s="22"/>
      <c r="F255" s="65"/>
      <c r="G255" s="23"/>
      <c r="H255" s="2"/>
      <c r="I255" s="32"/>
    </row>
    <row r="256" spans="1:10" s="8" customFormat="1" x14ac:dyDescent="0.3">
      <c r="A256" s="56"/>
      <c r="B256" s="26"/>
      <c r="C256" s="35"/>
      <c r="D256" s="7"/>
      <c r="E256" s="22"/>
      <c r="F256" s="65"/>
      <c r="G256" s="23"/>
      <c r="H256" s="2"/>
      <c r="I256" s="32"/>
    </row>
    <row r="257" spans="1:9" x14ac:dyDescent="0.3">
      <c r="A257" s="56"/>
      <c r="B257" s="26"/>
      <c r="C257" s="35"/>
      <c r="D257" s="7"/>
      <c r="E257" s="22"/>
      <c r="F257" s="65"/>
      <c r="G257" s="23"/>
      <c r="H257" s="2"/>
      <c r="I257" s="32"/>
    </row>
    <row r="258" spans="1:9" x14ac:dyDescent="0.3">
      <c r="A258" s="56"/>
      <c r="B258" s="26"/>
      <c r="C258" s="13"/>
      <c r="D258" s="7"/>
      <c r="E258" s="22"/>
      <c r="F258" s="65"/>
      <c r="G258" s="23"/>
      <c r="H258" s="2"/>
      <c r="I258" s="32"/>
    </row>
    <row r="259" spans="1:9" x14ac:dyDescent="0.3">
      <c r="A259" s="56"/>
      <c r="B259" s="26"/>
      <c r="C259" s="35"/>
      <c r="D259" s="7"/>
      <c r="E259" s="22"/>
      <c r="F259" s="65"/>
      <c r="G259" s="23"/>
      <c r="H259" s="2"/>
      <c r="I259" s="32"/>
    </row>
    <row r="260" spans="1:9" x14ac:dyDescent="0.3">
      <c r="A260" s="56"/>
      <c r="B260" s="26"/>
      <c r="C260" s="35"/>
      <c r="D260" s="7"/>
      <c r="E260" s="22"/>
      <c r="F260" s="65"/>
      <c r="G260" s="23"/>
      <c r="H260" s="2"/>
      <c r="I260" s="32"/>
    </row>
    <row r="261" spans="1:9" x14ac:dyDescent="0.3">
      <c r="A261" s="56"/>
      <c r="B261" s="26"/>
      <c r="C261" s="35"/>
      <c r="D261" s="7"/>
      <c r="E261" s="22"/>
      <c r="F261" s="65"/>
      <c r="G261" s="23"/>
      <c r="H261" s="2"/>
      <c r="I261" s="32"/>
    </row>
    <row r="262" spans="1:9" x14ac:dyDescent="0.3">
      <c r="A262" s="56"/>
      <c r="B262" s="26"/>
      <c r="C262" s="35"/>
      <c r="D262" s="7"/>
      <c r="E262" s="22"/>
      <c r="F262" s="65"/>
      <c r="G262" s="23"/>
      <c r="H262" s="2"/>
      <c r="I262" s="32"/>
    </row>
    <row r="263" spans="1:9" x14ac:dyDescent="0.3">
      <c r="A263" s="56"/>
      <c r="B263" s="26"/>
      <c r="C263" s="35"/>
      <c r="D263" s="7"/>
      <c r="E263" s="22"/>
      <c r="F263" s="65"/>
      <c r="G263" s="23"/>
      <c r="H263" s="2"/>
      <c r="I263" s="32"/>
    </row>
    <row r="264" spans="1:9" x14ac:dyDescent="0.3">
      <c r="A264" s="56"/>
      <c r="B264" s="26"/>
      <c r="C264" s="35"/>
      <c r="D264" s="7"/>
      <c r="E264" s="22"/>
      <c r="F264" s="65"/>
      <c r="G264" s="23"/>
      <c r="H264" s="2"/>
      <c r="I264" s="32"/>
    </row>
    <row r="265" spans="1:9" x14ac:dyDescent="0.3">
      <c r="A265" s="56"/>
      <c r="B265" s="26"/>
      <c r="C265" s="35"/>
      <c r="D265" s="7"/>
      <c r="E265" s="22"/>
      <c r="F265" s="65"/>
      <c r="G265" s="23"/>
      <c r="H265" s="2"/>
      <c r="I265" s="32"/>
    </row>
    <row r="266" spans="1:9" x14ac:dyDescent="0.3">
      <c r="A266" s="56"/>
      <c r="B266" s="26"/>
      <c r="C266" s="35"/>
      <c r="D266" s="7"/>
      <c r="E266" s="22"/>
      <c r="F266" s="65"/>
      <c r="G266" s="23"/>
      <c r="H266" s="2"/>
      <c r="I266" s="32"/>
    </row>
    <row r="267" spans="1:9" x14ac:dyDescent="0.3">
      <c r="A267" s="56"/>
      <c r="B267" s="26"/>
      <c r="C267" s="35"/>
      <c r="D267" s="7"/>
      <c r="E267" s="22"/>
      <c r="F267" s="65"/>
      <c r="G267" s="23"/>
      <c r="H267" s="2"/>
      <c r="I267" s="32"/>
    </row>
    <row r="268" spans="1:9" x14ac:dyDescent="0.3">
      <c r="A268" s="56"/>
      <c r="B268" s="26"/>
      <c r="C268" s="35"/>
      <c r="D268" s="7"/>
      <c r="E268" s="22"/>
      <c r="F268" s="65"/>
      <c r="G268" s="23"/>
      <c r="H268" s="2"/>
      <c r="I268" s="32"/>
    </row>
    <row r="269" spans="1:9" x14ac:dyDescent="0.3">
      <c r="A269" s="56"/>
      <c r="B269" s="26"/>
      <c r="C269" s="35"/>
      <c r="D269" s="7"/>
      <c r="E269" s="22"/>
      <c r="F269" s="65"/>
      <c r="G269" s="23"/>
      <c r="H269" s="2"/>
      <c r="I269" s="32"/>
    </row>
    <row r="270" spans="1:9" x14ac:dyDescent="0.3">
      <c r="A270" s="56"/>
      <c r="B270" s="26"/>
      <c r="C270" s="35"/>
      <c r="D270" s="7"/>
      <c r="E270" s="22"/>
      <c r="F270" s="65"/>
      <c r="G270" s="23"/>
      <c r="H270" s="2"/>
      <c r="I270" s="32"/>
    </row>
    <row r="271" spans="1:9" x14ac:dyDescent="0.3">
      <c r="A271" s="56"/>
      <c r="B271" s="26"/>
      <c r="C271" s="45"/>
      <c r="D271" s="7"/>
      <c r="E271" s="22"/>
      <c r="F271" s="65"/>
      <c r="G271" s="23"/>
      <c r="H271" s="2"/>
      <c r="I271" s="32"/>
    </row>
    <row r="272" spans="1:9" x14ac:dyDescent="0.3">
      <c r="A272" s="56"/>
      <c r="B272" s="26"/>
      <c r="C272" s="45"/>
      <c r="D272" s="7"/>
      <c r="E272" s="22"/>
      <c r="F272" s="65"/>
      <c r="G272" s="23"/>
      <c r="H272" s="2"/>
      <c r="I272" s="32"/>
    </row>
    <row r="273" spans="1:9" x14ac:dyDescent="0.3">
      <c r="A273" s="56"/>
      <c r="B273" s="26"/>
      <c r="C273" s="47"/>
      <c r="D273" s="7"/>
      <c r="E273" s="22"/>
      <c r="F273" s="65"/>
      <c r="G273" s="23"/>
      <c r="H273" s="2"/>
      <c r="I273" s="32"/>
    </row>
    <row r="274" spans="1:9" x14ac:dyDescent="0.3">
      <c r="A274" s="56"/>
      <c r="B274" s="26"/>
      <c r="C274" s="45"/>
      <c r="D274" s="7"/>
      <c r="E274" s="22"/>
      <c r="F274" s="65"/>
      <c r="G274" s="23"/>
      <c r="H274" s="2"/>
      <c r="I274" s="48"/>
    </row>
    <row r="275" spans="1:9" x14ac:dyDescent="0.3">
      <c r="A275" s="56"/>
      <c r="B275" s="26"/>
      <c r="C275" s="45"/>
      <c r="D275" s="7"/>
      <c r="E275" s="22"/>
      <c r="F275" s="65"/>
      <c r="G275" s="23"/>
      <c r="H275" s="37"/>
      <c r="I275" s="48"/>
    </row>
    <row r="276" spans="1:9" x14ac:dyDescent="0.3">
      <c r="A276" s="56"/>
      <c r="B276" s="26"/>
      <c r="C276" s="47"/>
      <c r="D276" s="7"/>
      <c r="E276" s="22"/>
      <c r="F276" s="65"/>
      <c r="G276" s="23"/>
      <c r="H276" s="2"/>
      <c r="I276" s="32"/>
    </row>
    <row r="277" spans="1:9" x14ac:dyDescent="0.3">
      <c r="A277" s="56"/>
      <c r="B277" s="26"/>
      <c r="C277" s="45"/>
      <c r="D277" s="7"/>
      <c r="E277" s="22"/>
      <c r="F277" s="65"/>
      <c r="G277" s="23"/>
      <c r="H277" s="2"/>
      <c r="I277" s="32"/>
    </row>
    <row r="278" spans="1:9" x14ac:dyDescent="0.3">
      <c r="A278" s="56"/>
      <c r="B278" s="26"/>
      <c r="C278" s="45"/>
      <c r="D278" s="7"/>
      <c r="E278" s="22"/>
      <c r="F278" s="65"/>
      <c r="G278" s="23"/>
      <c r="H278" s="2"/>
      <c r="I278" s="32"/>
    </row>
    <row r="279" spans="1:9" x14ac:dyDescent="0.3">
      <c r="A279" s="56"/>
      <c r="B279" s="26"/>
      <c r="C279" s="45"/>
      <c r="D279" s="7"/>
      <c r="E279" s="22"/>
      <c r="F279" s="65"/>
      <c r="G279" s="23"/>
      <c r="H279" s="37"/>
      <c r="I279" s="48"/>
    </row>
    <row r="280" spans="1:9" x14ac:dyDescent="0.3">
      <c r="A280" s="56"/>
      <c r="B280" s="26"/>
      <c r="C280" s="45"/>
      <c r="D280" s="7"/>
      <c r="E280" s="22"/>
      <c r="F280" s="65"/>
      <c r="G280" s="23"/>
      <c r="H280" s="2"/>
      <c r="I280" s="32"/>
    </row>
    <row r="281" spans="1:9" x14ac:dyDescent="0.3">
      <c r="A281" s="49"/>
      <c r="B281" s="50"/>
      <c r="C281" s="45"/>
      <c r="D281" s="50"/>
      <c r="E281" s="52"/>
      <c r="F281" s="66"/>
      <c r="G281" s="52"/>
      <c r="H281" s="37"/>
      <c r="I281" s="48"/>
    </row>
    <row r="282" spans="1:9" x14ac:dyDescent="0.3">
      <c r="A282" s="46"/>
      <c r="B282" s="26"/>
      <c r="C282" s="47"/>
      <c r="D282" s="37"/>
      <c r="E282" s="22"/>
      <c r="F282" s="65"/>
      <c r="G282" s="23"/>
      <c r="H282" s="2"/>
      <c r="I282" s="32"/>
    </row>
    <row r="283" spans="1:9" x14ac:dyDescent="0.3">
      <c r="A283" s="46"/>
      <c r="B283" s="26"/>
      <c r="C283" s="47"/>
      <c r="D283" s="37"/>
      <c r="E283" s="22"/>
      <c r="F283" s="65"/>
      <c r="G283" s="23"/>
      <c r="H283" s="30"/>
      <c r="I283" s="32"/>
    </row>
    <row r="284" spans="1:9" x14ac:dyDescent="0.3">
      <c r="A284" s="46"/>
      <c r="B284" s="26"/>
      <c r="C284" s="47"/>
      <c r="D284" s="37"/>
      <c r="E284" s="22"/>
      <c r="F284" s="65"/>
      <c r="G284" s="23"/>
      <c r="H284" s="33"/>
      <c r="I284" s="13"/>
    </row>
    <row r="285" spans="1:9" x14ac:dyDescent="0.3">
      <c r="A285" s="46"/>
      <c r="B285" s="26"/>
      <c r="C285" s="47"/>
      <c r="D285" s="37"/>
      <c r="E285" s="22"/>
      <c r="F285" s="65"/>
      <c r="G285" s="23"/>
      <c r="H285" s="30"/>
      <c r="I285" s="13"/>
    </row>
    <row r="286" spans="1:9" x14ac:dyDescent="0.3">
      <c r="A286" s="49"/>
      <c r="B286" s="26"/>
      <c r="C286" s="45"/>
      <c r="D286" s="50"/>
      <c r="E286" s="22"/>
      <c r="F286" s="65"/>
      <c r="G286" s="23"/>
      <c r="H286" s="30"/>
      <c r="I286" s="13"/>
    </row>
    <row r="287" spans="1:9" x14ac:dyDescent="0.3">
      <c r="A287" s="49"/>
      <c r="B287" s="26"/>
      <c r="C287" s="45"/>
      <c r="D287" s="50"/>
      <c r="E287" s="22"/>
      <c r="F287" s="65"/>
      <c r="G287" s="23"/>
      <c r="H287" s="30"/>
      <c r="I287" s="13"/>
    </row>
    <row r="288" spans="1:9" x14ac:dyDescent="0.3">
      <c r="A288" s="49"/>
      <c r="B288" s="26"/>
      <c r="C288" s="45"/>
      <c r="D288" s="50"/>
      <c r="E288" s="22"/>
      <c r="F288" s="65"/>
      <c r="G288" s="23"/>
      <c r="H288" s="30"/>
      <c r="I288" s="12"/>
    </row>
    <row r="289" spans="1:9" x14ac:dyDescent="0.3">
      <c r="A289" s="53"/>
      <c r="B289" s="26"/>
      <c r="C289" s="54"/>
      <c r="D289" s="55"/>
      <c r="E289" s="22"/>
      <c r="F289" s="65"/>
      <c r="G289" s="23"/>
      <c r="H289" s="2"/>
      <c r="I289" s="13"/>
    </row>
    <row r="290" spans="1:9" x14ac:dyDescent="0.3">
      <c r="A290" s="49"/>
      <c r="B290" s="26"/>
      <c r="C290" s="45"/>
      <c r="D290" s="50"/>
      <c r="E290" s="22"/>
      <c r="F290" s="65"/>
      <c r="G290" s="23"/>
      <c r="H290" s="2"/>
      <c r="I290" s="13"/>
    </row>
    <row r="291" spans="1:9" x14ac:dyDescent="0.3">
      <c r="A291" s="46"/>
      <c r="B291" s="26"/>
      <c r="C291" s="47"/>
      <c r="D291" s="37"/>
      <c r="E291" s="22"/>
      <c r="F291" s="65"/>
      <c r="G291" s="23"/>
      <c r="H291" s="30"/>
      <c r="I291" s="13"/>
    </row>
    <row r="292" spans="1:9" x14ac:dyDescent="0.3">
      <c r="A292" s="46"/>
      <c r="B292" s="26"/>
      <c r="C292" s="47"/>
      <c r="D292" s="37"/>
      <c r="E292" s="22"/>
      <c r="F292" s="65"/>
      <c r="G292" s="23"/>
      <c r="H292" s="2"/>
      <c r="I292" s="13"/>
    </row>
    <row r="293" spans="1:9" x14ac:dyDescent="0.3">
      <c r="A293" s="49"/>
      <c r="B293" s="26"/>
      <c r="C293" s="45"/>
      <c r="D293" s="50"/>
      <c r="E293" s="22"/>
      <c r="F293" s="65"/>
      <c r="G293" s="23"/>
      <c r="H293" s="2"/>
      <c r="I293" s="12"/>
    </row>
    <row r="294" spans="1:9" x14ac:dyDescent="0.3">
      <c r="A294" s="49"/>
      <c r="B294" s="26"/>
      <c r="C294" s="45"/>
      <c r="D294" s="50"/>
      <c r="E294" s="22"/>
      <c r="F294" s="65"/>
      <c r="G294" s="23"/>
      <c r="H294" s="2"/>
      <c r="I294" s="32"/>
    </row>
    <row r="295" spans="1:9" x14ac:dyDescent="0.3">
      <c r="A295" s="49"/>
      <c r="B295" s="26"/>
      <c r="C295" s="45"/>
      <c r="D295" s="50"/>
      <c r="E295" s="22"/>
      <c r="F295" s="65"/>
      <c r="G295" s="23"/>
      <c r="H295" s="30"/>
      <c r="I295" s="13"/>
    </row>
    <row r="296" spans="1:9" x14ac:dyDescent="0.3">
      <c r="A296" s="46"/>
      <c r="B296" s="26"/>
      <c r="C296" s="47"/>
      <c r="D296" s="37"/>
      <c r="E296" s="22"/>
      <c r="F296" s="65"/>
      <c r="G296" s="23"/>
      <c r="H296" s="2"/>
      <c r="I296" s="12"/>
    </row>
    <row r="297" spans="1:9" x14ac:dyDescent="0.3">
      <c r="A297" s="49"/>
      <c r="B297" s="26"/>
      <c r="C297" s="45"/>
      <c r="D297" s="50"/>
      <c r="E297" s="22"/>
      <c r="F297" s="65"/>
      <c r="G297" s="23"/>
      <c r="H297" s="2"/>
      <c r="I297" s="32"/>
    </row>
    <row r="298" spans="1:9" x14ac:dyDescent="0.3">
      <c r="A298" s="49"/>
      <c r="B298" s="26"/>
      <c r="C298" s="45"/>
      <c r="D298" s="50"/>
      <c r="E298" s="22"/>
      <c r="F298" s="65"/>
      <c r="G298" s="23"/>
      <c r="H298" s="2"/>
      <c r="I298" s="32"/>
    </row>
    <row r="299" spans="1:9" x14ac:dyDescent="0.3">
      <c r="A299" s="46"/>
      <c r="B299" s="26"/>
      <c r="C299" s="47"/>
      <c r="D299" s="37"/>
      <c r="E299" s="22"/>
      <c r="F299" s="65"/>
      <c r="G299" s="23"/>
      <c r="H299" s="2"/>
      <c r="I299" s="13"/>
    </row>
    <row r="300" spans="1:9" x14ac:dyDescent="0.3">
      <c r="A300" s="46"/>
      <c r="B300" s="26"/>
      <c r="C300" s="47"/>
      <c r="D300" s="37"/>
      <c r="E300" s="22"/>
      <c r="F300" s="65"/>
      <c r="G300" s="23"/>
      <c r="H300" s="2"/>
      <c r="I300" s="32"/>
    </row>
    <row r="301" spans="1:9" x14ac:dyDescent="0.3">
      <c r="A301" s="49"/>
      <c r="B301" s="26"/>
      <c r="C301" s="45"/>
      <c r="D301" s="50"/>
      <c r="E301" s="22"/>
      <c r="F301" s="65"/>
      <c r="G301" s="23"/>
      <c r="H301" s="2"/>
      <c r="I301" s="32"/>
    </row>
    <row r="302" spans="1:9" x14ac:dyDescent="0.3">
      <c r="A302" s="49"/>
      <c r="B302" s="26"/>
      <c r="C302" s="45"/>
      <c r="D302" s="50"/>
      <c r="E302" s="22"/>
      <c r="F302" s="65"/>
      <c r="G302" s="23"/>
      <c r="H302" s="2"/>
      <c r="I302" s="32"/>
    </row>
    <row r="303" spans="1:9" x14ac:dyDescent="0.3">
      <c r="A303" s="49"/>
      <c r="B303" s="26"/>
      <c r="C303" s="45"/>
      <c r="D303" s="50"/>
      <c r="E303" s="22"/>
      <c r="F303" s="65"/>
      <c r="G303" s="23"/>
      <c r="H303" s="2"/>
      <c r="I303" s="32"/>
    </row>
    <row r="304" spans="1:9" x14ac:dyDescent="0.3">
      <c r="A304" s="49"/>
      <c r="B304" s="26"/>
      <c r="C304" s="45"/>
      <c r="D304" s="50"/>
      <c r="E304" s="22"/>
      <c r="F304" s="65"/>
      <c r="G304" s="23"/>
      <c r="H304" s="2"/>
      <c r="I304" s="32"/>
    </row>
    <row r="305" spans="1:9" x14ac:dyDescent="0.3">
      <c r="A305" s="46"/>
      <c r="B305" s="26"/>
      <c r="C305" s="47"/>
      <c r="D305" s="37"/>
      <c r="E305" s="22"/>
      <c r="F305" s="65"/>
      <c r="G305" s="23"/>
      <c r="H305" s="28"/>
      <c r="I305" s="13"/>
    </row>
    <row r="306" spans="1:9" x14ac:dyDescent="0.3">
      <c r="A306" s="46"/>
      <c r="B306" s="26"/>
      <c r="C306" s="47"/>
      <c r="D306" s="37"/>
      <c r="E306" s="22"/>
      <c r="F306" s="65"/>
      <c r="G306" s="23"/>
      <c r="H306" s="2"/>
      <c r="I306" s="32"/>
    </row>
    <row r="307" spans="1:9" x14ac:dyDescent="0.3">
      <c r="A307" s="49"/>
      <c r="B307" s="26"/>
      <c r="C307" s="45"/>
      <c r="D307" s="50"/>
      <c r="E307" s="22"/>
      <c r="F307" s="65"/>
      <c r="G307" s="23"/>
      <c r="H307" s="2"/>
      <c r="I307" s="32"/>
    </row>
    <row r="308" spans="1:9" x14ac:dyDescent="0.3">
      <c r="A308" s="49"/>
      <c r="B308" s="26"/>
      <c r="C308" s="45"/>
      <c r="D308" s="50"/>
      <c r="E308" s="22"/>
      <c r="F308" s="65"/>
      <c r="G308" s="23"/>
      <c r="H308" s="2"/>
      <c r="I308" s="13"/>
    </row>
    <row r="309" spans="1:9" x14ac:dyDescent="0.3">
      <c r="A309" s="49"/>
      <c r="B309" s="26"/>
      <c r="C309" s="45"/>
      <c r="D309" s="50"/>
      <c r="E309" s="22"/>
      <c r="F309" s="65"/>
      <c r="G309" s="23"/>
      <c r="H309" s="2"/>
      <c r="I309" s="13"/>
    </row>
    <row r="310" spans="1:9" x14ac:dyDescent="0.3">
      <c r="A310" s="46"/>
      <c r="B310" s="26"/>
      <c r="C310" s="47"/>
      <c r="D310" s="37"/>
      <c r="E310" s="22"/>
      <c r="F310" s="65"/>
      <c r="G310" s="23"/>
      <c r="H310" s="30"/>
      <c r="I310" s="13"/>
    </row>
    <row r="311" spans="1:9" x14ac:dyDescent="0.3">
      <c r="A311" s="49"/>
      <c r="B311" s="26"/>
      <c r="C311" s="45"/>
      <c r="D311" s="50"/>
      <c r="E311" s="22"/>
      <c r="F311" s="65"/>
      <c r="G311" s="23"/>
      <c r="H311" s="2"/>
      <c r="I311" s="13"/>
    </row>
    <row r="312" spans="1:9" x14ac:dyDescent="0.3">
      <c r="A312" s="46"/>
      <c r="B312" s="26"/>
      <c r="C312" s="47"/>
      <c r="D312" s="37"/>
      <c r="E312" s="22"/>
      <c r="F312" s="65"/>
      <c r="G312" s="23"/>
      <c r="H312" s="2"/>
      <c r="I312" s="13"/>
    </row>
    <row r="313" spans="1:9" x14ac:dyDescent="0.3">
      <c r="A313" s="46"/>
      <c r="B313" s="26"/>
      <c r="C313" s="47"/>
      <c r="D313" s="37"/>
      <c r="E313" s="22"/>
      <c r="F313" s="65"/>
      <c r="G313" s="23"/>
      <c r="H313" s="33"/>
      <c r="I313" s="32"/>
    </row>
    <row r="314" spans="1:9" x14ac:dyDescent="0.3">
      <c r="A314" s="49"/>
      <c r="B314" s="26"/>
      <c r="C314" s="45"/>
      <c r="D314" s="50"/>
      <c r="E314" s="22"/>
      <c r="F314" s="65"/>
      <c r="G314" s="23"/>
      <c r="H314" s="2"/>
      <c r="I314" s="13"/>
    </row>
    <row r="315" spans="1:9" x14ac:dyDescent="0.3">
      <c r="A315" s="49"/>
      <c r="B315" s="26"/>
      <c r="C315" s="45"/>
      <c r="D315" s="50"/>
      <c r="E315" s="22"/>
      <c r="F315" s="65"/>
      <c r="G315" s="23"/>
      <c r="H315" s="30"/>
      <c r="I315" s="13"/>
    </row>
    <row r="316" spans="1:9" x14ac:dyDescent="0.3">
      <c r="A316" s="49"/>
      <c r="B316" s="26"/>
      <c r="C316" s="45"/>
      <c r="D316" s="50"/>
      <c r="E316" s="22"/>
      <c r="F316" s="65"/>
      <c r="G316" s="23"/>
      <c r="H316" s="30"/>
      <c r="I316" s="13"/>
    </row>
    <row r="317" spans="1:9" x14ac:dyDescent="0.3">
      <c r="A317" s="49"/>
      <c r="B317" s="26"/>
      <c r="C317" s="45"/>
      <c r="D317" s="50"/>
      <c r="E317" s="22"/>
      <c r="F317" s="65"/>
      <c r="G317" s="23"/>
      <c r="H317" s="30"/>
      <c r="I317" s="13"/>
    </row>
    <row r="318" spans="1:9" x14ac:dyDescent="0.3">
      <c r="A318" s="46"/>
      <c r="B318" s="26"/>
      <c r="C318" s="47"/>
      <c r="D318" s="37"/>
      <c r="E318" s="22"/>
      <c r="F318" s="65"/>
      <c r="G318" s="23"/>
      <c r="H318" s="2"/>
      <c r="I318" s="32"/>
    </row>
    <row r="319" spans="1:9" x14ac:dyDescent="0.3">
      <c r="A319" s="49"/>
      <c r="B319" s="26"/>
      <c r="C319" s="45"/>
      <c r="D319" s="50"/>
      <c r="E319" s="22"/>
      <c r="F319" s="65"/>
      <c r="G319" s="23"/>
      <c r="H319" s="30"/>
      <c r="I319" s="12"/>
    </row>
    <row r="320" spans="1:9" x14ac:dyDescent="0.3">
      <c r="A320" s="49"/>
      <c r="B320" s="26"/>
      <c r="C320" s="45"/>
      <c r="D320" s="50"/>
      <c r="E320" s="22"/>
      <c r="F320" s="65"/>
      <c r="G320" s="23"/>
      <c r="H320" s="30"/>
      <c r="I320" s="12"/>
    </row>
    <row r="321" spans="1:9" x14ac:dyDescent="0.3">
      <c r="A321" s="46"/>
      <c r="B321" s="26"/>
      <c r="C321" s="47"/>
      <c r="D321" s="37"/>
      <c r="E321" s="22"/>
      <c r="F321" s="65"/>
      <c r="G321" s="23"/>
      <c r="H321" s="2"/>
      <c r="I321" s="13"/>
    </row>
    <row r="322" spans="1:9" x14ac:dyDescent="0.3">
      <c r="A322" s="49"/>
      <c r="B322" s="26"/>
      <c r="C322" s="45"/>
      <c r="D322" s="50"/>
      <c r="E322" s="22"/>
      <c r="F322" s="65"/>
      <c r="G322" s="23"/>
      <c r="H322" s="2"/>
      <c r="I322" s="12"/>
    </row>
    <row r="323" spans="1:9" x14ac:dyDescent="0.3">
      <c r="A323" s="49"/>
      <c r="B323" s="26"/>
      <c r="C323" s="45"/>
      <c r="D323" s="50"/>
      <c r="E323" s="22"/>
      <c r="F323" s="65"/>
      <c r="G323" s="23"/>
      <c r="H323" s="24"/>
      <c r="I323" s="32"/>
    </row>
    <row r="324" spans="1:9" x14ac:dyDescent="0.3">
      <c r="A324" s="46"/>
      <c r="B324" s="26"/>
      <c r="C324" s="47"/>
      <c r="D324" s="37"/>
      <c r="E324" s="22"/>
      <c r="F324" s="65"/>
      <c r="G324" s="23"/>
      <c r="H324" s="2"/>
      <c r="I324" s="32"/>
    </row>
    <row r="325" spans="1:9" x14ac:dyDescent="0.3">
      <c r="A325" s="49"/>
      <c r="B325" s="26"/>
      <c r="C325" s="45"/>
      <c r="D325" s="50"/>
      <c r="E325" s="22"/>
      <c r="F325" s="65"/>
      <c r="G325" s="23"/>
      <c r="H325" s="2"/>
      <c r="I325" s="13"/>
    </row>
    <row r="326" spans="1:9" x14ac:dyDescent="0.3">
      <c r="A326" s="49"/>
      <c r="B326" s="26"/>
      <c r="C326" s="45"/>
      <c r="D326" s="50"/>
      <c r="E326" s="22"/>
      <c r="F326" s="65"/>
      <c r="G326" s="23"/>
      <c r="H326" s="33"/>
      <c r="I326" s="13"/>
    </row>
    <row r="327" spans="1:9" x14ac:dyDescent="0.3">
      <c r="A327" s="49"/>
      <c r="B327" s="26"/>
      <c r="C327" s="45"/>
      <c r="D327" s="50"/>
      <c r="E327" s="22"/>
      <c r="F327" s="65"/>
      <c r="G327" s="23"/>
      <c r="H327" s="30"/>
      <c r="I327" s="13"/>
    </row>
    <row r="328" spans="1:9" x14ac:dyDescent="0.3">
      <c r="A328" s="49"/>
      <c r="B328" s="26"/>
      <c r="C328" s="45"/>
      <c r="D328" s="50"/>
      <c r="E328" s="51"/>
      <c r="F328" s="65"/>
      <c r="G328" s="23"/>
      <c r="H328" s="2"/>
      <c r="I328" s="32"/>
    </row>
    <row r="329" spans="1:9" x14ac:dyDescent="0.3">
      <c r="A329" s="49"/>
      <c r="B329" s="26"/>
      <c r="C329" s="45"/>
      <c r="D329" s="50"/>
      <c r="E329" s="22"/>
      <c r="F329" s="65"/>
      <c r="G329" s="23"/>
      <c r="H329" s="30"/>
      <c r="I329" s="13"/>
    </row>
    <row r="330" spans="1:9" x14ac:dyDescent="0.3">
      <c r="A330" s="49"/>
      <c r="B330" s="26"/>
      <c r="C330" s="45"/>
      <c r="D330" s="50"/>
      <c r="E330" s="22"/>
      <c r="F330" s="65"/>
      <c r="G330" s="23"/>
      <c r="H330" s="30"/>
      <c r="I330" s="12"/>
    </row>
    <row r="331" spans="1:9" x14ac:dyDescent="0.3">
      <c r="A331" s="49"/>
      <c r="B331" s="26"/>
      <c r="C331" s="45"/>
      <c r="D331" s="50"/>
      <c r="E331" s="22"/>
      <c r="F331" s="65"/>
      <c r="G331" s="23"/>
      <c r="H331" s="2"/>
      <c r="I331" s="13"/>
    </row>
    <row r="332" spans="1:9" x14ac:dyDescent="0.3">
      <c r="A332" s="49"/>
      <c r="B332" s="26"/>
      <c r="C332" s="45"/>
      <c r="D332" s="50"/>
      <c r="E332" s="22"/>
      <c r="F332" s="65"/>
      <c r="G332" s="23"/>
      <c r="H332" s="33"/>
      <c r="I332" s="32"/>
    </row>
    <row r="333" spans="1:9" x14ac:dyDescent="0.3">
      <c r="A333" s="49"/>
      <c r="B333" s="26"/>
      <c r="C333" s="45"/>
      <c r="D333" s="50"/>
      <c r="E333" s="22"/>
      <c r="F333" s="65"/>
      <c r="G333" s="23"/>
      <c r="H333" s="33"/>
      <c r="I333" s="32"/>
    </row>
    <row r="334" spans="1:9" x14ac:dyDescent="0.3">
      <c r="A334" s="49"/>
      <c r="B334" s="26"/>
      <c r="C334" s="45"/>
      <c r="D334" s="50"/>
      <c r="E334" s="22"/>
      <c r="F334" s="65"/>
      <c r="G334" s="23"/>
      <c r="H334" s="33"/>
      <c r="I334" s="13"/>
    </row>
    <row r="335" spans="1:9" x14ac:dyDescent="0.3">
      <c r="A335" s="46"/>
      <c r="B335" s="26"/>
      <c r="C335" s="47"/>
      <c r="D335" s="37"/>
      <c r="E335" s="22"/>
      <c r="F335" s="65"/>
      <c r="G335" s="23"/>
      <c r="H335" s="30"/>
      <c r="I335" s="12"/>
    </row>
    <row r="336" spans="1:9" x14ac:dyDescent="0.3">
      <c r="A336" s="46"/>
      <c r="B336" s="26"/>
      <c r="C336" s="47"/>
      <c r="D336" s="37"/>
      <c r="E336" s="22"/>
      <c r="F336" s="65"/>
      <c r="G336" s="23"/>
      <c r="H336" s="30"/>
      <c r="I336" s="32"/>
    </row>
    <row r="337" spans="1:9" x14ac:dyDescent="0.3">
      <c r="A337" s="49"/>
      <c r="B337" s="26"/>
      <c r="C337" s="45"/>
      <c r="D337" s="50"/>
      <c r="E337" s="22"/>
      <c r="F337" s="65"/>
      <c r="G337" s="23"/>
      <c r="H337" s="2"/>
      <c r="I337" s="32"/>
    </row>
    <row r="338" spans="1:9" x14ac:dyDescent="0.3">
      <c r="A338" s="49"/>
      <c r="B338" s="26"/>
      <c r="C338" s="45"/>
      <c r="D338" s="50"/>
      <c r="E338" s="22"/>
      <c r="F338" s="65"/>
      <c r="G338" s="23"/>
      <c r="H338" s="2"/>
      <c r="I338" s="13"/>
    </row>
    <row r="339" spans="1:9" x14ac:dyDescent="0.3">
      <c r="A339" s="49"/>
      <c r="B339" s="26"/>
      <c r="C339" s="45"/>
      <c r="D339" s="50"/>
      <c r="E339" s="22"/>
      <c r="F339" s="65"/>
      <c r="G339" s="23"/>
      <c r="H339" s="33"/>
      <c r="I339" s="13"/>
    </row>
    <row r="340" spans="1:9" x14ac:dyDescent="0.3">
      <c r="A340" s="46"/>
      <c r="B340" s="26"/>
      <c r="C340" s="47"/>
      <c r="D340" s="37"/>
      <c r="E340" s="22"/>
      <c r="F340" s="65"/>
      <c r="G340" s="23"/>
      <c r="H340" s="33"/>
      <c r="I340" s="13"/>
    </row>
    <row r="341" spans="1:9" x14ac:dyDescent="0.3">
      <c r="A341" s="49"/>
      <c r="B341" s="26"/>
      <c r="C341" s="45"/>
      <c r="D341" s="50"/>
      <c r="E341" s="22"/>
      <c r="F341" s="65"/>
      <c r="G341" s="23"/>
      <c r="H341" s="33"/>
      <c r="I341" s="13"/>
    </row>
    <row r="342" spans="1:9" x14ac:dyDescent="0.3">
      <c r="A342" s="49"/>
      <c r="B342" s="26"/>
      <c r="C342" s="45"/>
      <c r="D342" s="50"/>
      <c r="E342" s="22"/>
      <c r="F342" s="65"/>
      <c r="G342" s="23"/>
      <c r="H342" s="30"/>
      <c r="I342" s="13"/>
    </row>
    <row r="343" spans="1:9" x14ac:dyDescent="0.3">
      <c r="A343" s="49"/>
      <c r="B343" s="26"/>
      <c r="C343" s="45"/>
      <c r="D343" s="50"/>
      <c r="E343" s="22"/>
      <c r="F343" s="65"/>
      <c r="G343" s="23"/>
      <c r="H343" s="33"/>
      <c r="I343" s="32"/>
    </row>
    <row r="344" spans="1:9" x14ac:dyDescent="0.3">
      <c r="A344" s="46"/>
      <c r="B344" s="26"/>
      <c r="C344" s="47"/>
      <c r="D344" s="37"/>
      <c r="E344" s="22"/>
      <c r="F344" s="65"/>
      <c r="G344" s="23"/>
      <c r="H344" s="33"/>
      <c r="I344" s="32"/>
    </row>
    <row r="345" spans="1:9" x14ac:dyDescent="0.3">
      <c r="A345" s="46"/>
      <c r="B345" s="26"/>
      <c r="C345" s="47"/>
      <c r="D345" s="37"/>
      <c r="E345" s="22"/>
      <c r="F345" s="65"/>
      <c r="G345" s="23"/>
      <c r="H345" s="33"/>
      <c r="I345" s="13"/>
    </row>
    <row r="346" spans="1:9" x14ac:dyDescent="0.3">
      <c r="A346" s="49"/>
      <c r="B346" s="26"/>
      <c r="C346" s="45"/>
      <c r="D346" s="50"/>
      <c r="E346" s="22"/>
      <c r="F346" s="65"/>
      <c r="G346" s="23"/>
      <c r="H346" s="2"/>
      <c r="I346" s="32"/>
    </row>
    <row r="347" spans="1:9" x14ac:dyDescent="0.3">
      <c r="A347" s="49"/>
      <c r="B347" s="26"/>
      <c r="C347" s="45"/>
      <c r="D347" s="50"/>
      <c r="E347" s="29"/>
      <c r="F347" s="65"/>
      <c r="G347" s="23"/>
      <c r="H347" s="2"/>
      <c r="I347" s="32"/>
    </row>
    <row r="348" spans="1:9" x14ac:dyDescent="0.3">
      <c r="A348" s="49"/>
      <c r="B348" s="26"/>
      <c r="C348" s="45"/>
      <c r="D348" s="50"/>
      <c r="E348" s="29"/>
      <c r="F348" s="65"/>
      <c r="G348" s="23"/>
      <c r="H348" s="33"/>
      <c r="I348" s="32"/>
    </row>
    <row r="349" spans="1:9" x14ac:dyDescent="0.3">
      <c r="A349" s="46"/>
      <c r="B349" s="26"/>
      <c r="C349" s="47"/>
      <c r="D349" s="37"/>
      <c r="E349" s="36"/>
      <c r="F349" s="65"/>
      <c r="G349" s="23"/>
      <c r="H349" s="33"/>
      <c r="I349" s="13"/>
    </row>
    <row r="350" spans="1:9" x14ac:dyDescent="0.3">
      <c r="A350" s="49"/>
      <c r="B350" s="26"/>
      <c r="C350" s="45"/>
      <c r="D350" s="50"/>
      <c r="E350" s="37"/>
      <c r="F350" s="65"/>
      <c r="G350" s="23"/>
      <c r="H350" s="2"/>
      <c r="I350" s="32"/>
    </row>
    <row r="351" spans="1:9" x14ac:dyDescent="0.3">
      <c r="A351" s="49"/>
      <c r="B351" s="26"/>
      <c r="C351" s="45"/>
      <c r="D351" s="50"/>
      <c r="E351" s="36"/>
      <c r="F351" s="65"/>
      <c r="G351" s="23"/>
      <c r="H351" s="30"/>
      <c r="I351" s="32"/>
    </row>
    <row r="352" spans="1:9" x14ac:dyDescent="0.3">
      <c r="A352" s="49"/>
      <c r="B352" s="26"/>
      <c r="C352" s="45"/>
      <c r="D352" s="50"/>
      <c r="E352" s="36"/>
      <c r="F352" s="65"/>
      <c r="G352" s="23"/>
      <c r="H352" s="28"/>
      <c r="I352" s="13"/>
    </row>
    <row r="353" spans="1:9" x14ac:dyDescent="0.3">
      <c r="A353" s="46"/>
      <c r="B353" s="26"/>
      <c r="C353" s="47"/>
      <c r="D353" s="37"/>
      <c r="E353" s="36"/>
      <c r="F353" s="65"/>
      <c r="G353" s="23"/>
      <c r="H353" s="2"/>
      <c r="I353" s="32"/>
    </row>
    <row r="354" spans="1:9" x14ac:dyDescent="0.3">
      <c r="A354" s="46"/>
      <c r="B354" s="26"/>
      <c r="C354" s="47"/>
      <c r="D354" s="37"/>
      <c r="E354" s="29"/>
      <c r="F354" s="65"/>
      <c r="G354" s="23"/>
      <c r="H354" s="2"/>
      <c r="I354" s="32"/>
    </row>
    <row r="355" spans="1:9" x14ac:dyDescent="0.3">
      <c r="A355" s="49"/>
      <c r="B355" s="26"/>
      <c r="C355" s="45"/>
      <c r="D355" s="50"/>
      <c r="E355" s="36"/>
      <c r="F355" s="65"/>
      <c r="G355" s="23"/>
      <c r="H355" s="24"/>
      <c r="I355" s="13"/>
    </row>
    <row r="356" spans="1:9" x14ac:dyDescent="0.3">
      <c r="A356" s="49"/>
      <c r="B356" s="26"/>
      <c r="C356" s="45"/>
      <c r="D356" s="50"/>
      <c r="E356" s="36"/>
      <c r="F356" s="65"/>
      <c r="G356" s="23"/>
      <c r="H356" s="31"/>
      <c r="I356" s="12"/>
    </row>
    <row r="357" spans="1:9" x14ac:dyDescent="0.3">
      <c r="A357" s="49"/>
      <c r="B357" s="26"/>
      <c r="C357" s="45"/>
      <c r="D357" s="50"/>
      <c r="E357" s="36"/>
      <c r="F357" s="65"/>
      <c r="G357" s="23"/>
      <c r="H357" s="30"/>
      <c r="I357" s="12"/>
    </row>
    <row r="358" spans="1:9" x14ac:dyDescent="0.3">
      <c r="A358" s="49"/>
      <c r="B358" s="26"/>
      <c r="C358" s="45"/>
      <c r="D358" s="50"/>
      <c r="E358" s="36"/>
      <c r="F358" s="65"/>
      <c r="G358" s="23"/>
      <c r="H358" s="2"/>
      <c r="I358" s="32"/>
    </row>
    <row r="359" spans="1:9" x14ac:dyDescent="0.3">
      <c r="A359" s="49"/>
      <c r="B359" s="26"/>
      <c r="C359" s="45"/>
      <c r="D359" s="50"/>
      <c r="E359" s="36"/>
      <c r="F359" s="65"/>
      <c r="G359" s="23"/>
      <c r="H359" s="2"/>
      <c r="I359" s="13"/>
    </row>
    <row r="360" spans="1:9" x14ac:dyDescent="0.3">
      <c r="A360" s="46"/>
      <c r="B360" s="26"/>
      <c r="C360" s="47"/>
      <c r="D360" s="37"/>
      <c r="E360" s="28"/>
      <c r="F360" s="65"/>
      <c r="G360" s="23"/>
      <c r="H360" s="33"/>
      <c r="I360" s="32"/>
    </row>
    <row r="361" spans="1:9" x14ac:dyDescent="0.3">
      <c r="A361" s="49"/>
      <c r="B361" s="26"/>
      <c r="C361" s="45"/>
      <c r="D361" s="50"/>
      <c r="E361" s="36"/>
      <c r="F361" s="65"/>
      <c r="G361" s="23"/>
      <c r="H361" s="30"/>
      <c r="I361" s="13"/>
    </row>
    <row r="362" spans="1:9" x14ac:dyDescent="0.3">
      <c r="A362" s="49"/>
      <c r="B362" s="26"/>
      <c r="C362" s="45"/>
      <c r="D362" s="50"/>
      <c r="E362" s="29"/>
      <c r="F362" s="65"/>
      <c r="G362" s="23"/>
      <c r="H362" s="33"/>
      <c r="I362" s="11"/>
    </row>
    <row r="363" spans="1:9" x14ac:dyDescent="0.3">
      <c r="A363" s="49"/>
      <c r="B363" s="26"/>
      <c r="C363" s="45"/>
      <c r="D363" s="50"/>
      <c r="E363" s="28"/>
      <c r="F363" s="65"/>
      <c r="G363" s="23"/>
      <c r="H363" s="33"/>
      <c r="I363" s="10"/>
    </row>
    <row r="364" spans="1:9" x14ac:dyDescent="0.3">
      <c r="A364" s="46"/>
      <c r="B364" s="26"/>
      <c r="C364" s="47"/>
      <c r="D364" s="37"/>
      <c r="E364" s="36"/>
      <c r="F364" s="65"/>
      <c r="G364" s="23"/>
      <c r="H364" s="33"/>
      <c r="I364" s="32"/>
    </row>
    <row r="365" spans="1:9" x14ac:dyDescent="0.3">
      <c r="A365" s="49"/>
      <c r="B365" s="26"/>
      <c r="C365" s="45"/>
      <c r="D365" s="50"/>
      <c r="E365" s="29"/>
      <c r="F365" s="65"/>
      <c r="G365" s="23"/>
      <c r="H365" s="33"/>
      <c r="I365" s="10"/>
    </row>
    <row r="366" spans="1:9" x14ac:dyDescent="0.3">
      <c r="B366" s="34"/>
      <c r="C366" s="38"/>
      <c r="D366" s="25"/>
      <c r="E366" s="25"/>
      <c r="F366" s="67"/>
      <c r="G366" s="39"/>
      <c r="H366" s="33"/>
      <c r="I366" s="11"/>
    </row>
    <row r="367" spans="1:9" x14ac:dyDescent="0.3">
      <c r="B367" s="34"/>
      <c r="C367" s="38"/>
      <c r="D367" s="37"/>
      <c r="E367" s="37"/>
      <c r="F367" s="68"/>
      <c r="G367" s="39"/>
      <c r="H367" s="33"/>
      <c r="I367" s="17"/>
    </row>
    <row r="368" spans="1:9" x14ac:dyDescent="0.3">
      <c r="B368" s="34"/>
      <c r="C368" s="38"/>
      <c r="D368" s="36"/>
      <c r="E368" s="36"/>
      <c r="F368" s="69"/>
      <c r="G368" s="39"/>
      <c r="H368" s="33"/>
      <c r="I368" s="13"/>
    </row>
    <row r="369" spans="2:9" x14ac:dyDescent="0.3">
      <c r="B369" s="34"/>
      <c r="C369" s="41"/>
      <c r="D369" s="25"/>
      <c r="E369" s="25"/>
      <c r="F369" s="67"/>
      <c r="G369" s="42"/>
      <c r="H369" s="33"/>
      <c r="I369" s="10"/>
    </row>
    <row r="370" spans="2:9" x14ac:dyDescent="0.3">
      <c r="B370" s="34"/>
      <c r="C370" s="41"/>
      <c r="D370" s="36"/>
      <c r="E370" s="36"/>
      <c r="F370" s="69"/>
      <c r="G370" s="42"/>
      <c r="H370" s="33"/>
      <c r="I370" s="13"/>
    </row>
    <row r="371" spans="2:9" x14ac:dyDescent="0.3">
      <c r="B371" s="34"/>
      <c r="C371" s="41"/>
      <c r="D371" s="27"/>
      <c r="E371" s="27"/>
      <c r="F371" s="70"/>
      <c r="G371" s="42"/>
      <c r="H371" s="33"/>
      <c r="I371" s="11"/>
    </row>
    <row r="372" spans="2:9" x14ac:dyDescent="0.3">
      <c r="B372" s="34"/>
      <c r="C372" s="41"/>
      <c r="D372" s="29"/>
      <c r="E372" s="29"/>
      <c r="F372" s="68"/>
      <c r="G372" s="42"/>
      <c r="H372" s="33"/>
      <c r="I372" s="10"/>
    </row>
    <row r="373" spans="2:9" x14ac:dyDescent="0.3">
      <c r="B373" s="34"/>
      <c r="C373" s="41"/>
      <c r="D373" s="36"/>
      <c r="E373" s="36"/>
      <c r="F373" s="69"/>
      <c r="G373" s="42"/>
      <c r="H373" s="33"/>
      <c r="I373" s="10"/>
    </row>
    <row r="374" spans="2:9" x14ac:dyDescent="0.3">
      <c r="B374" s="34"/>
      <c r="C374" s="41"/>
      <c r="D374" s="36"/>
      <c r="E374" s="36"/>
      <c r="F374" s="69"/>
      <c r="G374" s="42"/>
      <c r="H374" s="33"/>
      <c r="I374" s="32"/>
    </row>
    <row r="375" spans="2:9" x14ac:dyDescent="0.3">
      <c r="B375" s="34"/>
      <c r="C375" s="38"/>
      <c r="D375" s="36"/>
      <c r="E375" s="36"/>
      <c r="F375" s="69"/>
      <c r="G375" s="43"/>
      <c r="H375" s="33"/>
      <c r="I375" s="13"/>
    </row>
    <row r="376" spans="2:9" x14ac:dyDescent="0.3">
      <c r="B376" s="34"/>
      <c r="C376" s="40"/>
      <c r="D376" s="28"/>
      <c r="E376" s="28"/>
      <c r="F376" s="71"/>
      <c r="G376" s="39"/>
      <c r="H376" s="33"/>
      <c r="I376" s="10"/>
    </row>
    <row r="377" spans="2:9" x14ac:dyDescent="0.3">
      <c r="B377" s="34"/>
      <c r="C377" s="38"/>
      <c r="D377" s="29"/>
      <c r="E377" s="29"/>
      <c r="F377" s="68"/>
      <c r="G377" s="39"/>
      <c r="H377" s="33"/>
      <c r="I377" s="11"/>
    </row>
    <row r="378" spans="2:9" x14ac:dyDescent="0.3">
      <c r="B378" s="34"/>
      <c r="C378" s="38"/>
      <c r="D378" s="26"/>
      <c r="E378" s="26"/>
      <c r="F378" s="72"/>
      <c r="G378" s="39"/>
      <c r="H378" s="33"/>
      <c r="I378" s="11"/>
    </row>
    <row r="379" spans="2:9" x14ac:dyDescent="0.3">
      <c r="B379" s="20"/>
      <c r="C379" s="11"/>
      <c r="G379" s="14"/>
      <c r="I379" s="11"/>
    </row>
    <row r="380" spans="2:9" x14ac:dyDescent="0.3">
      <c r="B380" s="20"/>
      <c r="C380" s="11"/>
      <c r="G380" s="14"/>
      <c r="I380" s="11"/>
    </row>
    <row r="381" spans="2:9" x14ac:dyDescent="0.3">
      <c r="B381" s="20"/>
      <c r="C381" s="11"/>
      <c r="G381" s="14"/>
      <c r="I381" s="11"/>
    </row>
    <row r="382" spans="2:9" x14ac:dyDescent="0.3">
      <c r="B382" s="20"/>
      <c r="C382" s="11"/>
      <c r="G382" s="14"/>
      <c r="I382" s="11"/>
    </row>
    <row r="383" spans="2:9" x14ac:dyDescent="0.3">
      <c r="B383" s="20"/>
      <c r="C383" s="15"/>
      <c r="G383" s="14"/>
      <c r="I383" s="11"/>
    </row>
    <row r="384" spans="2:9" x14ac:dyDescent="0.3">
      <c r="B384" s="20"/>
      <c r="C384" s="11"/>
      <c r="G384" s="14"/>
      <c r="I384" s="11"/>
    </row>
    <row r="385" spans="2:9" x14ac:dyDescent="0.3">
      <c r="B385" s="20"/>
      <c r="C385" s="11"/>
      <c r="G385" s="14"/>
      <c r="I385" s="11"/>
    </row>
    <row r="386" spans="2:9" x14ac:dyDescent="0.3">
      <c r="B386" s="20"/>
      <c r="C386" s="11"/>
      <c r="G386" s="14"/>
      <c r="I386" s="11"/>
    </row>
    <row r="387" spans="2:9" x14ac:dyDescent="0.3">
      <c r="B387" s="20"/>
      <c r="C387" s="15"/>
      <c r="G387" s="14"/>
      <c r="I387" s="11"/>
    </row>
    <row r="388" spans="2:9" x14ac:dyDescent="0.3">
      <c r="B388" s="20"/>
      <c r="C388" s="11"/>
      <c r="G388" s="14"/>
      <c r="I388" s="11"/>
    </row>
    <row r="389" spans="2:9" x14ac:dyDescent="0.3">
      <c r="B389" s="20"/>
      <c r="C389" s="11"/>
      <c r="G389" s="14"/>
      <c r="I389"/>
    </row>
    <row r="390" spans="2:9" x14ac:dyDescent="0.3">
      <c r="B390" s="20"/>
      <c r="C390" s="11"/>
      <c r="G390" s="14"/>
      <c r="I390" s="11"/>
    </row>
    <row r="391" spans="2:9" x14ac:dyDescent="0.3">
      <c r="B391" s="20"/>
      <c r="C391" s="11"/>
      <c r="G391" s="14"/>
      <c r="I391" s="11"/>
    </row>
    <row r="392" spans="2:9" x14ac:dyDescent="0.3">
      <c r="B392" s="20"/>
      <c r="C392" s="11"/>
      <c r="G392" s="14"/>
      <c r="I392" s="11"/>
    </row>
    <row r="393" spans="2:9" x14ac:dyDescent="0.3">
      <c r="B393" s="20"/>
      <c r="C393" s="11"/>
      <c r="G393" s="14"/>
      <c r="I393" s="11"/>
    </row>
    <row r="394" spans="2:9" x14ac:dyDescent="0.3">
      <c r="B394" s="20"/>
      <c r="C394" s="11"/>
      <c r="G394" s="14"/>
      <c r="I394" s="11"/>
    </row>
    <row r="395" spans="2:9" x14ac:dyDescent="0.3">
      <c r="B395" s="20"/>
      <c r="C395" s="11"/>
      <c r="G395" s="14"/>
      <c r="I395" s="11"/>
    </row>
    <row r="396" spans="2:9" x14ac:dyDescent="0.3">
      <c r="B396" s="20"/>
      <c r="C396" s="11"/>
      <c r="G396" s="14"/>
      <c r="I396" s="11"/>
    </row>
    <row r="397" spans="2:9" x14ac:dyDescent="0.3">
      <c r="B397" s="20"/>
      <c r="C397" s="11"/>
      <c r="G397" s="14"/>
      <c r="I397" s="11"/>
    </row>
    <row r="398" spans="2:9" x14ac:dyDescent="0.3">
      <c r="B398" s="20"/>
      <c r="C398" s="11"/>
      <c r="G398" s="14"/>
      <c r="I398" s="11"/>
    </row>
    <row r="399" spans="2:9" x14ac:dyDescent="0.3">
      <c r="B399" s="20"/>
      <c r="C399" s="15"/>
      <c r="G399" s="16"/>
      <c r="I399" s="11"/>
    </row>
    <row r="400" spans="2:9" x14ac:dyDescent="0.3">
      <c r="B400" s="20"/>
      <c r="C400" s="11"/>
      <c r="G400" s="14"/>
      <c r="I400" s="11"/>
    </row>
    <row r="401" spans="2:9" x14ac:dyDescent="0.3">
      <c r="B401" s="20"/>
      <c r="C401" s="11"/>
      <c r="G401" s="16"/>
      <c r="I401" s="11"/>
    </row>
    <row r="402" spans="2:9" x14ac:dyDescent="0.3">
      <c r="B402" s="20"/>
      <c r="C402" s="11"/>
      <c r="G402" s="14"/>
      <c r="I402" s="11"/>
    </row>
    <row r="403" spans="2:9" x14ac:dyDescent="0.3">
      <c r="B403" s="20"/>
      <c r="C403" s="11"/>
      <c r="G403" s="14"/>
      <c r="I403" s="11"/>
    </row>
    <row r="404" spans="2:9" x14ac:dyDescent="0.3">
      <c r="B404" s="20"/>
      <c r="C404" s="11"/>
      <c r="G404" s="14"/>
      <c r="I404" s="11"/>
    </row>
    <row r="405" spans="2:9" x14ac:dyDescent="0.3">
      <c r="B405" s="20"/>
      <c r="C405" s="11"/>
      <c r="G405" s="14"/>
      <c r="I405" s="11"/>
    </row>
    <row r="406" spans="2:9" x14ac:dyDescent="0.3">
      <c r="B406" s="20"/>
      <c r="C406" s="11"/>
      <c r="G406" s="14"/>
      <c r="I406" s="11"/>
    </row>
    <row r="407" spans="2:9" x14ac:dyDescent="0.3">
      <c r="B407" s="20"/>
      <c r="C407" s="11"/>
      <c r="G407" s="14"/>
      <c r="I407" s="11"/>
    </row>
    <row r="408" spans="2:9" x14ac:dyDescent="0.3">
      <c r="B408" s="20"/>
      <c r="C408" s="11"/>
      <c r="G408" s="14"/>
      <c r="I408" s="11"/>
    </row>
    <row r="409" spans="2:9" x14ac:dyDescent="0.3">
      <c r="B409" s="20"/>
      <c r="C409" s="11"/>
      <c r="G409" s="14"/>
      <c r="I409" s="11"/>
    </row>
    <row r="410" spans="2:9" x14ac:dyDescent="0.3">
      <c r="B410" s="20"/>
      <c r="C410" s="11"/>
      <c r="G410" s="14"/>
      <c r="I410" s="11"/>
    </row>
    <row r="411" spans="2:9" x14ac:dyDescent="0.3">
      <c r="B411" s="20"/>
      <c r="C411" s="11"/>
      <c r="G411" s="14"/>
      <c r="I411" s="11"/>
    </row>
    <row r="412" spans="2:9" x14ac:dyDescent="0.3">
      <c r="B412" s="20"/>
      <c r="C412" s="11"/>
      <c r="G412" s="14"/>
      <c r="I412" s="11"/>
    </row>
    <row r="413" spans="2:9" x14ac:dyDescent="0.3">
      <c r="B413" s="20"/>
      <c r="C413" s="11"/>
      <c r="G413" s="14"/>
      <c r="I413" s="11"/>
    </row>
    <row r="414" spans="2:9" x14ac:dyDescent="0.3">
      <c r="B414" s="20"/>
      <c r="C414" s="11"/>
      <c r="G414" s="14"/>
      <c r="I414" s="11"/>
    </row>
    <row r="415" spans="2:9" x14ac:dyDescent="0.3">
      <c r="B415" s="20"/>
      <c r="C415" s="11"/>
      <c r="G415" s="14"/>
      <c r="I415" s="11"/>
    </row>
    <row r="416" spans="2:9" x14ac:dyDescent="0.3">
      <c r="B416" s="20"/>
      <c r="C416" s="11"/>
      <c r="G416" s="14"/>
      <c r="I416" s="11"/>
    </row>
    <row r="417" spans="2:9" x14ac:dyDescent="0.3">
      <c r="B417" s="20"/>
      <c r="C417" s="11"/>
      <c r="G417" s="14"/>
      <c r="I417" s="11"/>
    </row>
    <row r="418" spans="2:9" x14ac:dyDescent="0.3">
      <c r="B418" s="20"/>
      <c r="C418" s="11"/>
      <c r="G418" s="14"/>
      <c r="I418" s="11"/>
    </row>
    <row r="419" spans="2:9" x14ac:dyDescent="0.3">
      <c r="B419" s="20"/>
      <c r="C419" s="11"/>
      <c r="G419" s="14"/>
      <c r="I419" s="11"/>
    </row>
    <row r="420" spans="2:9" x14ac:dyDescent="0.3">
      <c r="B420" s="20"/>
      <c r="C420" s="11"/>
      <c r="G420" s="14"/>
      <c r="I420" s="11"/>
    </row>
    <row r="421" spans="2:9" x14ac:dyDescent="0.3">
      <c r="B421" s="20"/>
      <c r="C421" s="11"/>
      <c r="G421" s="14"/>
      <c r="I421" s="11"/>
    </row>
    <row r="422" spans="2:9" x14ac:dyDescent="0.3">
      <c r="B422" s="20"/>
      <c r="C422" s="11"/>
      <c r="G422" s="14"/>
      <c r="I422" s="11"/>
    </row>
    <row r="423" spans="2:9" x14ac:dyDescent="0.3">
      <c r="B423" s="20"/>
      <c r="C423" s="11"/>
      <c r="G423" s="14"/>
      <c r="I423" s="11"/>
    </row>
    <row r="424" spans="2:9" x14ac:dyDescent="0.3">
      <c r="B424" s="20"/>
      <c r="C424" s="11"/>
      <c r="G424" s="14"/>
      <c r="I424" s="11"/>
    </row>
    <row r="425" spans="2:9" x14ac:dyDescent="0.3">
      <c r="B425" s="20"/>
      <c r="C425" s="11"/>
      <c r="G425" s="14"/>
      <c r="I425" s="11"/>
    </row>
    <row r="426" spans="2:9" x14ac:dyDescent="0.3">
      <c r="B426" s="20"/>
      <c r="C426" s="11"/>
      <c r="G426" s="14"/>
      <c r="I426" s="11"/>
    </row>
    <row r="427" spans="2:9" x14ac:dyDescent="0.3">
      <c r="B427" s="20"/>
      <c r="C427" s="11"/>
      <c r="G427" s="14"/>
      <c r="I427" s="11"/>
    </row>
    <row r="428" spans="2:9" x14ac:dyDescent="0.3">
      <c r="B428" s="20"/>
      <c r="C428" s="11"/>
      <c r="G428" s="14"/>
      <c r="I428" s="11"/>
    </row>
    <row r="429" spans="2:9" x14ac:dyDescent="0.3">
      <c r="B429" s="20"/>
      <c r="C429" s="11"/>
      <c r="G429" s="16"/>
      <c r="I429" s="11"/>
    </row>
    <row r="430" spans="2:9" x14ac:dyDescent="0.3">
      <c r="B430" s="20"/>
      <c r="C430" s="11"/>
      <c r="G430" s="14"/>
      <c r="I430" s="11"/>
    </row>
    <row r="431" spans="2:9" x14ac:dyDescent="0.3">
      <c r="B431" s="20"/>
      <c r="C431" s="11"/>
      <c r="G431" s="14"/>
      <c r="I431" s="11"/>
    </row>
    <row r="432" spans="2:9" x14ac:dyDescent="0.3">
      <c r="B432" s="20"/>
      <c r="C432" s="15"/>
      <c r="G432" s="14"/>
      <c r="I432" s="11"/>
    </row>
    <row r="433" spans="2:9" x14ac:dyDescent="0.3">
      <c r="B433" s="20"/>
      <c r="C433" s="11"/>
      <c r="G433" s="14"/>
      <c r="I433" s="11"/>
    </row>
    <row r="434" spans="2:9" x14ac:dyDescent="0.3">
      <c r="B434" s="20"/>
      <c r="C434" s="11"/>
      <c r="G434" s="14"/>
      <c r="I434" s="11"/>
    </row>
    <row r="435" spans="2:9" x14ac:dyDescent="0.3">
      <c r="B435" s="20"/>
      <c r="C435" s="11"/>
      <c r="G435" s="14"/>
      <c r="I435" s="11"/>
    </row>
    <row r="436" spans="2:9" x14ac:dyDescent="0.3">
      <c r="B436" s="20"/>
      <c r="C436" s="11"/>
      <c r="G436" s="14"/>
      <c r="I436" s="11"/>
    </row>
    <row r="437" spans="2:9" x14ac:dyDescent="0.3">
      <c r="I437" s="11"/>
    </row>
    <row r="438" spans="2:9" x14ac:dyDescent="0.3">
      <c r="I438" s="11"/>
    </row>
  </sheetData>
  <mergeCells count="2">
    <mergeCell ref="B2:I2"/>
    <mergeCell ref="B3:I3"/>
  </mergeCells>
  <phoneticPr fontId="7" type="noConversion"/>
  <pageMargins left="0.27559055118110237" right="0.15748031496062992" top="0.74803149606299213" bottom="0.27559055118110237" header="0.31496062992125984" footer="0.31496062992125984"/>
  <pageSetup paperSize="9" scale="4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1T</vt:lpstr>
      <vt:lpstr>'CONTRATOS MENORES 1T'!Área_de_impresión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Jose Luis JLPRL. Pérez-Rubín López</cp:lastModifiedBy>
  <cp:lastPrinted>2021-01-14T11:39:49Z</cp:lastPrinted>
  <dcterms:created xsi:type="dcterms:W3CDTF">2017-12-29T12:18:01Z</dcterms:created>
  <dcterms:modified xsi:type="dcterms:W3CDTF">2021-07-15T06:20:10Z</dcterms:modified>
</cp:coreProperties>
</file>